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680" yWindow="-120" windowWidth="19320" windowHeight="10920" firstSheet="1" activeTab="1"/>
  </bookViews>
  <sheets>
    <sheet name="GRELHA_MERITO_FSE" sheetId="11" state="hidden" r:id="rId1"/>
    <sheet name="GRELHA_MERITO_FEDER" sheetId="12" r:id="rId2"/>
    <sheet name="LISTAS" sheetId="5" state="hidden" r:id="rId3"/>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8" i="12" l="1"/>
  <c r="G57" i="12"/>
  <c r="G56" i="12"/>
  <c r="G55" i="12" s="1"/>
  <c r="G38" i="12"/>
  <c r="G37" i="12"/>
  <c r="G36" i="12"/>
  <c r="G26" i="11" l="1"/>
  <c r="G62" i="12"/>
  <c r="G61" i="12"/>
  <c r="G60" i="12"/>
  <c r="G54" i="12"/>
  <c r="G53" i="12"/>
  <c r="G52" i="12"/>
  <c r="G50" i="12"/>
  <c r="G49" i="12"/>
  <c r="G48" i="12"/>
  <c r="G46" i="12"/>
  <c r="G45" i="12"/>
  <c r="G44" i="12"/>
  <c r="G42" i="12"/>
  <c r="G41" i="12"/>
  <c r="G40" i="12"/>
  <c r="G34" i="12"/>
  <c r="G33" i="12"/>
  <c r="G32" i="12"/>
  <c r="G30" i="12"/>
  <c r="G29" i="12"/>
  <c r="G28" i="12"/>
  <c r="G26" i="12"/>
  <c r="G25" i="12"/>
  <c r="G24" i="12"/>
  <c r="G22" i="12"/>
  <c r="G21" i="12"/>
  <c r="G20" i="12"/>
  <c r="G19" i="12" s="1"/>
  <c r="G18" i="12"/>
  <c r="G17" i="12"/>
  <c r="G16" i="12"/>
  <c r="G14" i="12"/>
  <c r="G13" i="12"/>
  <c r="G12" i="12"/>
  <c r="G10" i="12"/>
  <c r="G9" i="12"/>
  <c r="G8" i="12"/>
  <c r="G5" i="12"/>
  <c r="G4" i="12"/>
  <c r="G51" i="12"/>
  <c r="H51" i="12" s="1"/>
  <c r="G6" i="12"/>
  <c r="F2" i="12"/>
  <c r="G27" i="12" l="1"/>
  <c r="G59" i="12"/>
  <c r="H59" i="12" s="1"/>
  <c r="I59" i="12" s="1"/>
  <c r="G11" i="12"/>
  <c r="G3" i="12"/>
  <c r="G23" i="12"/>
  <c r="H23" i="12" s="1"/>
  <c r="G15" i="12"/>
  <c r="G7" i="12"/>
  <c r="G43" i="12"/>
  <c r="H43" i="12" s="1"/>
  <c r="G31" i="12"/>
  <c r="H27" i="12" s="1"/>
  <c r="G39" i="12"/>
  <c r="H35" i="12" s="1"/>
  <c r="G47" i="12"/>
  <c r="H47" i="12" s="1"/>
  <c r="I47" i="12" s="1"/>
  <c r="G5" i="11"/>
  <c r="H11" i="12" l="1"/>
  <c r="H3" i="12"/>
  <c r="I3" i="12" s="1"/>
  <c r="I23" i="12"/>
  <c r="G50" i="11"/>
  <c r="G49" i="11"/>
  <c r="G48" i="11"/>
  <c r="G46" i="11"/>
  <c r="G45" i="11"/>
  <c r="G44" i="11"/>
  <c r="G42" i="11"/>
  <c r="G41" i="11"/>
  <c r="G39" i="11" s="1"/>
  <c r="G40" i="11"/>
  <c r="G38" i="11"/>
  <c r="G37" i="11"/>
  <c r="G36" i="11"/>
  <c r="G34" i="11"/>
  <c r="G33" i="11"/>
  <c r="G30" i="11"/>
  <c r="G29" i="11"/>
  <c r="G24" i="11"/>
  <c r="G25" i="11"/>
  <c r="G22" i="11"/>
  <c r="G21" i="11"/>
  <c r="G20" i="11"/>
  <c r="G18" i="11"/>
  <c r="G17" i="11"/>
  <c r="G16" i="11"/>
  <c r="G14" i="11"/>
  <c r="G13" i="11"/>
  <c r="G6" i="11"/>
  <c r="G4" i="11"/>
  <c r="I63" i="12" l="1"/>
  <c r="G43" i="11"/>
  <c r="H43" i="11" s="1"/>
  <c r="G3" i="11"/>
  <c r="G15" i="11"/>
  <c r="G19" i="11"/>
  <c r="H39" i="11"/>
  <c r="I39" i="11" s="1"/>
  <c r="G35" i="11"/>
  <c r="H35" i="11" s="1"/>
  <c r="G47" i="11"/>
  <c r="H47" i="11" s="1"/>
  <c r="I47" i="11" s="1"/>
  <c r="G23" i="11"/>
  <c r="H23" i="11" s="1"/>
  <c r="G32" i="11" l="1"/>
  <c r="G31" i="11" s="1"/>
  <c r="G28" i="11"/>
  <c r="G27" i="11" s="1"/>
  <c r="G12" i="11"/>
  <c r="G11" i="11" s="1"/>
  <c r="H11" i="11" s="1"/>
  <c r="G9" i="11"/>
  <c r="G8" i="11"/>
  <c r="G10" i="11"/>
  <c r="F2" i="11"/>
  <c r="H27" i="11" l="1"/>
  <c r="I23" i="11" s="1"/>
  <c r="G7" i="11"/>
  <c r="H3" i="11" s="1"/>
  <c r="I3" i="11" s="1"/>
  <c r="I51" i="11" s="1"/>
</calcChain>
</file>

<file path=xl/sharedStrings.xml><?xml version="1.0" encoding="utf-8"?>
<sst xmlns="http://schemas.openxmlformats.org/spreadsheetml/2006/main" count="168" uniqueCount="127">
  <si>
    <t>QUALIDADE DO PROJETO</t>
  </si>
  <si>
    <t>IMPACTO EM RESULTADOS</t>
  </si>
  <si>
    <t>COERÊNCIA COM A ESTRATÉGIA REGIONAL</t>
  </si>
  <si>
    <t>IGUALDADE DE OPORTUNIDADES</t>
  </si>
  <si>
    <t>Valoração (%)</t>
  </si>
  <si>
    <t>sim</t>
  </si>
  <si>
    <t>não</t>
  </si>
  <si>
    <t>TOTAL</t>
  </si>
  <si>
    <t>Critério</t>
  </si>
  <si>
    <t>Dimensões de Análise</t>
  </si>
  <si>
    <t>A.1. Adequação e coerência das ações propostas relativamente ao diagnóstico apresentado</t>
  </si>
  <si>
    <t>C.1. Grau de alinhamento com as Ações Integradas de Desenvolvimento Territorial (AIDT)</t>
  </si>
  <si>
    <t>C.2. Potencial do projeto para a promoção do emprego de base local e promoção da sustentabilidade na utilização dos recursos</t>
  </si>
  <si>
    <t>D.1 Contributo para a prossecução dos objetivos das políticas de igualdade de oportunidades e de igualdade de género</t>
  </si>
  <si>
    <t>B.1. Grau de cumprimento dos resultados acordados no âmbito de operações precedentes da responsabilidade do mesmo beneficiário</t>
  </si>
  <si>
    <t>Ponderação</t>
  </si>
  <si>
    <t>Categoria</t>
  </si>
  <si>
    <t>A.2. Existência de mecanismos e acompanhamento durante e após a constituição da empresa que assegure a sua sobrevivência</t>
  </si>
  <si>
    <t>B.2. Contributo para a concretização dos indicadores de realização e resultado e indicadores específicos das operações definidos em sede de aviso de concurso e dos objetivos específicos da prioridade de investimento</t>
  </si>
  <si>
    <t>B.3. Sustentabilidade prevista para a iniciativa após o período de financiamento</t>
  </si>
  <si>
    <t>B.4. Identificação de competências e Instrumentos da sua transformação em soluções de empreendedorismo social e ou económico</t>
  </si>
  <si>
    <t>Cumpre (Sim/Não)</t>
  </si>
  <si>
    <t>Notas</t>
  </si>
  <si>
    <r>
      <t>·</t>
    </r>
    <r>
      <rPr>
        <sz val="8"/>
        <color rgb="FF282829"/>
        <rFont val="Times New Roman"/>
        <family val="1"/>
      </rPr>
      <t xml:space="preserve">        </t>
    </r>
    <r>
      <rPr>
        <sz val="8"/>
        <color rgb="FF282829"/>
        <rFont val="Leelawadee UI"/>
        <family val="2"/>
      </rPr>
      <t>Os pressupostos da Demonstração de Resultados Previsional estão devidamente justificados e são coerentes</t>
    </r>
  </si>
  <si>
    <r>
      <t>·</t>
    </r>
    <r>
      <rPr>
        <sz val="8"/>
        <color rgb="FF282829"/>
        <rFont val="Times New Roman"/>
        <family val="1"/>
      </rPr>
      <t xml:space="preserve">        </t>
    </r>
    <r>
      <rPr>
        <sz val="8"/>
        <color rgb="FF282829"/>
        <rFont val="Leelawadee UI"/>
        <family val="2"/>
      </rPr>
      <t>Os pressupostos da Demonstração de Resultados Previsional estão devidamente justificados, no entanto existiu sobreavaliação de proveitos e/ou subavaliação de custos considerável</t>
    </r>
  </si>
  <si>
    <r>
      <t>·</t>
    </r>
    <r>
      <rPr>
        <sz val="8"/>
        <color rgb="FF282829"/>
        <rFont val="Times New Roman"/>
        <family val="1"/>
      </rPr>
      <t xml:space="preserve">        </t>
    </r>
    <r>
      <rPr>
        <sz val="8"/>
        <color rgb="FF282829"/>
        <rFont val="Leelawadee UI"/>
        <family val="2"/>
      </rPr>
      <t>Os pressupostos da Demonstração de Resultados Previsional não estão devidamente justificados</t>
    </r>
  </si>
  <si>
    <t>Pontuação Categoria</t>
  </si>
  <si>
    <t>Pontuação Critério</t>
  </si>
  <si>
    <r>
      <t>·</t>
    </r>
    <r>
      <rPr>
        <sz val="8"/>
        <color rgb="FF282829"/>
        <rFont val="Times New Roman"/>
        <family val="1"/>
      </rPr>
      <t xml:space="preserve">        </t>
    </r>
    <r>
      <rPr>
        <sz val="8"/>
        <color rgb="FF282829"/>
        <rFont val="Leelawadee UI"/>
        <family val="2"/>
      </rPr>
      <t>Dois ou mais subcritérios</t>
    </r>
  </si>
  <si>
    <r>
      <t>·</t>
    </r>
    <r>
      <rPr>
        <sz val="8"/>
        <color rgb="FF282829"/>
        <rFont val="Times New Roman"/>
        <family val="1"/>
      </rPr>
      <t xml:space="preserve">        </t>
    </r>
    <r>
      <rPr>
        <sz val="8"/>
        <color rgb="FF282829"/>
        <rFont val="Leelawadee UI"/>
        <family val="2"/>
      </rPr>
      <t>Um subcritério</t>
    </r>
  </si>
  <si>
    <r>
      <t>·</t>
    </r>
    <r>
      <rPr>
        <sz val="8"/>
        <color rgb="FF282829"/>
        <rFont val="Times New Roman"/>
        <family val="1"/>
      </rPr>
      <t xml:space="preserve">        </t>
    </r>
    <r>
      <rPr>
        <sz val="8"/>
        <color rgb="FF282829"/>
        <rFont val="Leelawadee UI"/>
        <family val="2"/>
      </rPr>
      <t>Nenhum subcritério</t>
    </r>
  </si>
  <si>
    <t>B.3. Identificação de competências e Instrumentos da sua transformação em soluções de empreendedorismo social e ou económico</t>
  </si>
  <si>
    <r>
      <t xml:space="preserve">D.1.1 – A empresa implementa políticas de igualdade de oportunidades e igualdade de género
</t>
    </r>
    <r>
      <rPr>
        <sz val="8"/>
        <color rgb="FF000000"/>
        <rFont val="Leelawadee UI"/>
        <family val="2"/>
      </rPr>
      <t xml:space="preserve">Pontua quando demonstra que emprega pelo um trabalhador do género sub-representado, conforme lista constante do Anexo D ao presente AAC, ou um trabalhador qualificado na aceção, respetivamente, das alíneas g) e m) do artigo 2.º do SI2E, através de documentos oficiais. </t>
    </r>
  </si>
  <si>
    <r>
      <t xml:space="preserve">A.1.1 - Adequação dos postos de trabalho aos objetivos da operação
</t>
    </r>
    <r>
      <rPr>
        <sz val="8"/>
        <color rgb="FF282829"/>
        <rFont val="Leelawadee UI"/>
        <family val="2"/>
      </rPr>
      <t>Pontua em função da adequação dos postos de trabalho a apoiar (em termos de número, função, tipo e duração de contrato) relativamente à concretização dos objetivos do projeto e sua justificação no formulário de candidatura (Critérios de Seleção)</t>
    </r>
  </si>
  <si>
    <r>
      <t>·</t>
    </r>
    <r>
      <rPr>
        <sz val="8"/>
        <color rgb="FF282829"/>
        <rFont val="Times New Roman"/>
        <family val="1"/>
      </rPr>
      <t xml:space="preserve">        </t>
    </r>
    <r>
      <rPr>
        <sz val="8"/>
        <color rgb="FF282829"/>
        <rFont val="Leelawadee UI"/>
        <family val="2"/>
      </rPr>
      <t xml:space="preserve">Quando todos os postos de trabalho a apoiar são adequados e se encontram devidamente justificados </t>
    </r>
  </si>
  <si>
    <r>
      <t>·</t>
    </r>
    <r>
      <rPr>
        <sz val="8"/>
        <color rgb="FF282829"/>
        <rFont val="Times New Roman"/>
        <family val="1"/>
      </rPr>
      <t xml:space="preserve">        </t>
    </r>
    <r>
      <rPr>
        <sz val="8"/>
        <color rgb="FF282829"/>
        <rFont val="Leelawadee UI"/>
        <family val="2"/>
      </rPr>
      <t xml:space="preserve">Quando apenas alguns postos de trabalho a apoiar são adequados e se encontram devidamente justificados </t>
    </r>
  </si>
  <si>
    <r>
      <t>·</t>
    </r>
    <r>
      <rPr>
        <sz val="8"/>
        <color rgb="FF282829"/>
        <rFont val="Times New Roman"/>
        <family val="1"/>
      </rPr>
      <t xml:space="preserve">        </t>
    </r>
    <r>
      <rPr>
        <sz val="8"/>
        <color rgb="FF282829"/>
        <rFont val="Leelawadee UI"/>
        <family val="2"/>
      </rPr>
      <t>Quando não existe informação que permita validar a relevância dos postos de trabalho a apoiar</t>
    </r>
  </si>
  <si>
    <r>
      <t>·</t>
    </r>
    <r>
      <rPr>
        <sz val="8"/>
        <color rgb="FF282829"/>
        <rFont val="Times New Roman"/>
        <family val="1"/>
      </rPr>
      <t xml:space="preserve">        </t>
    </r>
    <r>
      <rPr>
        <sz val="8"/>
        <color rgb="FF282829"/>
        <rFont val="Leelawadee UI"/>
        <family val="2"/>
      </rPr>
      <t>Investimento elegível após análise / Investimento elegível em candidatura = 1</t>
    </r>
  </si>
  <si>
    <r>
      <t xml:space="preserve">A.2.1 – Autonomia financeira do beneficiário em situação pré-projeto (ano anterior à candidatura)
</t>
    </r>
    <r>
      <rPr>
        <sz val="8"/>
        <color rgb="FF282829"/>
        <rFont val="Leelawadee UI"/>
        <family val="2"/>
      </rPr>
      <t>Pontua em função da razão Capital Próprio / Ativo no ano anterior à candidatura</t>
    </r>
  </si>
  <si>
    <r>
      <t>·</t>
    </r>
    <r>
      <rPr>
        <sz val="8"/>
        <color rgb="FF282829"/>
        <rFont val="Times New Roman"/>
        <family val="1"/>
      </rPr>
      <t xml:space="preserve">        </t>
    </r>
    <r>
      <rPr>
        <sz val="8"/>
        <color rgb="FF282829"/>
        <rFont val="Leelawadee UI"/>
        <family val="2"/>
      </rPr>
      <t>Nº postos a apoiar / Nº postos existentes &gt;= 0,25 ou quando não existem postos de trabalho em situação pré-projeto</t>
    </r>
  </si>
  <si>
    <r>
      <t>·</t>
    </r>
    <r>
      <rPr>
        <sz val="8"/>
        <color rgb="FF282829"/>
        <rFont val="Times New Roman"/>
        <family val="1"/>
      </rPr>
      <t xml:space="preserve">        </t>
    </r>
    <r>
      <rPr>
        <sz val="8"/>
        <color rgb="FF282829"/>
        <rFont val="Leelawadee UI"/>
        <family val="2"/>
      </rPr>
      <t>0,25 &lt; Nº postos a apoiar / Nº postos existentes &lt;= 0,10</t>
    </r>
  </si>
  <si>
    <r>
      <t>·</t>
    </r>
    <r>
      <rPr>
        <sz val="8"/>
        <color rgb="FF282829"/>
        <rFont val="Times New Roman"/>
        <family val="1"/>
      </rPr>
      <t xml:space="preserve">        </t>
    </r>
    <r>
      <rPr>
        <sz val="8"/>
        <color rgb="FF282829"/>
        <rFont val="Leelawadee UI"/>
        <family val="2"/>
      </rPr>
      <t xml:space="preserve">Nº postos a apoiar / Nº postos existentes &lt; 0,10 </t>
    </r>
  </si>
  <si>
    <r>
      <t xml:space="preserve">A.2.3 - Coerência económica e adequação da estrutura de custos e proveitos do plano de negócios 
</t>
    </r>
    <r>
      <rPr>
        <sz val="8"/>
        <color rgb="FF282829"/>
        <rFont val="Leelawadee UI"/>
        <family val="2"/>
      </rPr>
      <t>Pontua em função da adequada e justificada apresentação do Plano de Negócios na Memória Descritiva ou em documento anexo</t>
    </r>
  </si>
  <si>
    <r>
      <t xml:space="preserve">B.2.1 – Contribuição da operação para concretização dos indicadores de realização a contratualizar </t>
    </r>
    <r>
      <rPr>
        <sz val="8"/>
        <color theme="1"/>
        <rFont val="Verdana"/>
        <family val="2"/>
      </rPr>
      <t xml:space="preserve"> 
</t>
    </r>
    <r>
      <rPr>
        <sz val="8"/>
        <color rgb="FF282829"/>
        <rFont val="Leelawadee UI"/>
        <family val="2"/>
      </rPr>
      <t>Pontua de acordo com o número de postos de trabalho apoiados</t>
    </r>
  </si>
  <si>
    <r>
      <t>·</t>
    </r>
    <r>
      <rPr>
        <sz val="8"/>
        <color rgb="FF282829"/>
        <rFont val="Times New Roman"/>
        <family val="1"/>
      </rPr>
      <t xml:space="preserve">        </t>
    </r>
    <r>
      <rPr>
        <sz val="8"/>
        <color rgb="FF282829"/>
        <rFont val="Leelawadee UI"/>
        <family val="2"/>
      </rPr>
      <t xml:space="preserve">Postos de trabalho apoiados &gt;= 3 </t>
    </r>
  </si>
  <si>
    <r>
      <t>·</t>
    </r>
    <r>
      <rPr>
        <sz val="8"/>
        <color rgb="FF282829"/>
        <rFont val="Times New Roman"/>
        <family val="1"/>
      </rPr>
      <t xml:space="preserve">        </t>
    </r>
    <r>
      <rPr>
        <sz val="8"/>
        <color rgb="FF282829"/>
        <rFont val="Leelawadee UI"/>
        <family val="2"/>
      </rPr>
      <t>2 &lt;= Postos de trabalho apoiados &lt;3</t>
    </r>
  </si>
  <si>
    <r>
      <t>·</t>
    </r>
    <r>
      <rPr>
        <sz val="8"/>
        <color rgb="FF282829"/>
        <rFont val="Times New Roman"/>
        <family val="1"/>
      </rPr>
      <t xml:space="preserve">        </t>
    </r>
    <r>
      <rPr>
        <sz val="8"/>
        <color rgb="FF282829"/>
        <rFont val="Leelawadee UI"/>
        <family val="2"/>
      </rPr>
      <t>Postos de trabalho apoiados &lt; 2</t>
    </r>
  </si>
  <si>
    <r>
      <t>·</t>
    </r>
    <r>
      <rPr>
        <sz val="8"/>
        <color rgb="FF282829"/>
        <rFont val="Times New Roman"/>
        <family val="1"/>
      </rPr>
      <t xml:space="preserve">        </t>
    </r>
    <r>
      <rPr>
        <sz val="8"/>
        <color rgb="FF282829"/>
        <rFont val="Leelawadee UI"/>
        <family val="2"/>
      </rPr>
      <t xml:space="preserve">Percentagem =100% </t>
    </r>
  </si>
  <si>
    <r>
      <t>·</t>
    </r>
    <r>
      <rPr>
        <sz val="8"/>
        <color rgb="FF282829"/>
        <rFont val="Times New Roman"/>
        <family val="1"/>
      </rPr>
      <t xml:space="preserve">        </t>
    </r>
    <r>
      <rPr>
        <sz val="8"/>
        <color rgb="FF282829"/>
        <rFont val="Leelawadee UI"/>
        <family val="2"/>
      </rPr>
      <t>100 &lt; Percentagem &lt;=50%</t>
    </r>
  </si>
  <si>
    <r>
      <t>·</t>
    </r>
    <r>
      <rPr>
        <sz val="8"/>
        <color rgb="FF282829"/>
        <rFont val="Times New Roman"/>
        <family val="1"/>
      </rPr>
      <t xml:space="preserve">        </t>
    </r>
    <r>
      <rPr>
        <sz val="8"/>
        <color rgb="FF282829"/>
        <rFont val="Leelawadee UI"/>
        <family val="2"/>
      </rPr>
      <t xml:space="preserve">Percentagem &lt; 50% </t>
    </r>
  </si>
  <si>
    <r>
      <t>·</t>
    </r>
    <r>
      <rPr>
        <sz val="8"/>
        <color rgb="FF282829"/>
        <rFont val="Times New Roman"/>
        <family val="1"/>
      </rPr>
      <t xml:space="preserve">        </t>
    </r>
    <r>
      <rPr>
        <sz val="8"/>
        <color rgb="FF282829"/>
        <rFont val="Leelawadee UI"/>
        <family val="2"/>
      </rPr>
      <t xml:space="preserve">Componente social e ambiental </t>
    </r>
  </si>
  <si>
    <r>
      <t>·</t>
    </r>
    <r>
      <rPr>
        <sz val="8"/>
        <color rgb="FF282829"/>
        <rFont val="Times New Roman"/>
        <family val="1"/>
      </rPr>
      <t xml:space="preserve">        </t>
    </r>
    <r>
      <rPr>
        <sz val="8"/>
        <color rgb="FF282829"/>
        <rFont val="Leelawadee UI"/>
        <family val="2"/>
      </rPr>
      <t>Componente social ou a ambiental</t>
    </r>
  </si>
  <si>
    <r>
      <t>·</t>
    </r>
    <r>
      <rPr>
        <sz val="8"/>
        <color rgb="FF282829"/>
        <rFont val="Times New Roman"/>
        <family val="1"/>
      </rPr>
      <t xml:space="preserve">        </t>
    </r>
    <r>
      <rPr>
        <sz val="8"/>
        <color rgb="FF282829"/>
        <rFont val="Leelawadee UI"/>
        <family val="2"/>
      </rPr>
      <t>Nenhuma das componentes</t>
    </r>
  </si>
  <si>
    <r>
      <t>·</t>
    </r>
    <r>
      <rPr>
        <sz val="8"/>
        <color rgb="FF282829"/>
        <rFont val="Times New Roman"/>
        <family val="1"/>
      </rPr>
      <t xml:space="preserve">        </t>
    </r>
    <r>
      <rPr>
        <sz val="8"/>
        <color rgb="FF282829"/>
        <rFont val="Leelawadee UI"/>
        <family val="2"/>
      </rPr>
      <t>Pelo menos um trabalhador do género sub-representado e um trabalhador qualificado</t>
    </r>
  </si>
  <si>
    <r>
      <t>·</t>
    </r>
    <r>
      <rPr>
        <sz val="8"/>
        <color rgb="FF282829"/>
        <rFont val="Times New Roman"/>
        <family val="1"/>
      </rPr>
      <t xml:space="preserve">        </t>
    </r>
    <r>
      <rPr>
        <sz val="8"/>
        <color rgb="FF282829"/>
        <rFont val="Leelawadee UI"/>
        <family val="2"/>
      </rPr>
      <t>Pelo menos um trabalhador do género sub-representado ou um trabalhador qualificado</t>
    </r>
  </si>
  <si>
    <r>
      <t>·</t>
    </r>
    <r>
      <rPr>
        <sz val="8"/>
        <color rgb="FF282829"/>
        <rFont val="Times New Roman"/>
        <family val="1"/>
      </rPr>
      <t xml:space="preserve">        </t>
    </r>
    <r>
      <rPr>
        <sz val="8"/>
        <color rgb="FF282829"/>
        <rFont val="Leelawadee UI"/>
        <family val="2"/>
      </rPr>
      <t>Nenhuma das anteriores ou empresa que não tenha trabalhadores no seu quadro em situação pré-projeto</t>
    </r>
  </si>
  <si>
    <r>
      <t xml:space="preserve">A.2.2 – Peso dos postos de trabalho a apoiar no quadro de pessoal da empresa
</t>
    </r>
    <r>
      <rPr>
        <sz val="8"/>
        <color rgb="FF282829"/>
        <rFont val="Leelawadee UI"/>
        <family val="2"/>
      </rPr>
      <t>Pontua em função da razão nº de postos de trabalho a apoiar / nº de postos de trabalho em situação pré-projeto</t>
    </r>
  </si>
  <si>
    <r>
      <t>·</t>
    </r>
    <r>
      <rPr>
        <sz val="8"/>
        <color rgb="FF282829"/>
        <rFont val="Times New Roman"/>
        <family val="1"/>
      </rPr>
      <t xml:space="preserve">        </t>
    </r>
    <r>
      <rPr>
        <sz val="8"/>
        <color rgb="FF282829"/>
        <rFont val="Leelawadee UI"/>
        <family val="2"/>
      </rPr>
      <t>0,7 &lt;= Investimento elegível após análise / Investimento elegível em candidatura &lt;1</t>
    </r>
  </si>
  <si>
    <r>
      <t>·</t>
    </r>
    <r>
      <rPr>
        <sz val="8"/>
        <color rgb="FF282829"/>
        <rFont val="Times New Roman"/>
        <family val="1"/>
      </rPr>
      <t xml:space="preserve">        </t>
    </r>
    <r>
      <rPr>
        <sz val="8"/>
        <color rgb="FF282829"/>
        <rFont val="Leelawadee UI"/>
        <family val="2"/>
      </rPr>
      <t xml:space="preserve">Investimento elegível após análise / Investimento elegível em candidatura &lt; 0,7 ou quando existir sobrevalorização das majorações </t>
    </r>
  </si>
  <si>
    <r>
      <t>·</t>
    </r>
    <r>
      <rPr>
        <sz val="9"/>
        <color rgb="FF282829"/>
        <rFont val="Times New Roman"/>
        <family val="1"/>
      </rPr>
      <t xml:space="preserve">        </t>
    </r>
    <r>
      <rPr>
        <sz val="9"/>
        <color rgb="FF282829"/>
        <rFont val="Leelawadee UI"/>
        <family val="2"/>
      </rPr>
      <t>0,0% &lt; Autonomia financeira &lt;=30,0% ou quando não existem dados financeiros do ano pré-projeto</t>
    </r>
  </si>
  <si>
    <r>
      <t>·</t>
    </r>
    <r>
      <rPr>
        <sz val="9"/>
        <color rgb="FF282829"/>
        <rFont val="Times New Roman"/>
        <family val="1"/>
      </rPr>
      <t xml:space="preserve">        </t>
    </r>
    <r>
      <rPr>
        <sz val="9"/>
        <color rgb="FF282829"/>
        <rFont val="Leelawadee UI"/>
        <family val="2"/>
      </rPr>
      <t>Autonomia financeira &gt;30,0%</t>
    </r>
  </si>
  <si>
    <r>
      <t>·</t>
    </r>
    <r>
      <rPr>
        <sz val="9"/>
        <color rgb="FF282829"/>
        <rFont val="Times New Roman"/>
        <family val="1"/>
      </rPr>
      <t xml:space="preserve">        </t>
    </r>
    <r>
      <rPr>
        <sz val="9"/>
        <color rgb="FF282829"/>
        <rFont val="Leelawadee UI"/>
        <family val="2"/>
      </rPr>
      <t xml:space="preserve">0,0% &lt;= Autonomia financeira </t>
    </r>
  </si>
  <si>
    <t>B.1.1 - As operações precedentes no âmbito do SI2E são inexistentes ou foram cumpridos os resultados acordados no âmbito de outras operações SI2E (no formulário de candidatura– Critérios de seleção – e documentos anexos)</t>
  </si>
  <si>
    <r>
      <t>·</t>
    </r>
    <r>
      <rPr>
        <sz val="9"/>
        <color rgb="FF282829"/>
        <rFont val="Times New Roman"/>
        <family val="1"/>
      </rPr>
      <t xml:space="preserve">        </t>
    </r>
    <r>
      <rPr>
        <sz val="9"/>
        <color rgb="FF282829"/>
        <rFont val="Leelawadee UI"/>
        <family val="2"/>
      </rPr>
      <t xml:space="preserve">Pontua se evidenciar a inexistência de operações precedentes no âmbito do SI2E </t>
    </r>
  </si>
  <si>
    <r>
      <t>·</t>
    </r>
    <r>
      <rPr>
        <sz val="9"/>
        <color rgb="FF282829"/>
        <rFont val="Times New Roman"/>
        <family val="1"/>
      </rPr>
      <t xml:space="preserve">        </t>
    </r>
    <r>
      <rPr>
        <sz val="9"/>
        <color rgb="FF282829"/>
        <rFont val="Leelawadee UI"/>
        <family val="2"/>
      </rPr>
      <t>Pontua se evidenciar o cumprimento dos resultados em operações precedentes no âmbito do SI2E, ou operações ainda a decorrer</t>
    </r>
  </si>
  <si>
    <r>
      <t>·</t>
    </r>
    <r>
      <rPr>
        <sz val="9"/>
        <color rgb="FF282829"/>
        <rFont val="Times New Roman"/>
        <family val="1"/>
      </rPr>
      <t xml:space="preserve">        </t>
    </r>
    <r>
      <rPr>
        <sz val="9"/>
        <color rgb="FF282829"/>
        <rFont val="Leelawadee UI"/>
        <family val="2"/>
      </rPr>
      <t>Pontua se não tiver ocorrido o cumprimento dos resultados em operações precedentes no âmbito do SI2E</t>
    </r>
  </si>
  <si>
    <r>
      <t xml:space="preserve">B.2.2 – Contribuição da operação para concretização dos indicadores de resultado a contratualizar 
</t>
    </r>
    <r>
      <rPr>
        <sz val="8"/>
        <color rgb="FF282829"/>
        <rFont val="Leelawadee UI"/>
        <family val="2"/>
      </rPr>
      <t>Pontua em função do nº de postos de trabalho contratos de duração igual ou superior a 24 meses, sem termo ou criação do próprio emprego / nº de postos de trabalho a apoiar</t>
    </r>
  </si>
  <si>
    <r>
      <t xml:space="preserve">B.3.1 - Para além da dimensão económica o projeto visa o empreendedorismo social ou ambiental
</t>
    </r>
    <r>
      <rPr>
        <sz val="8"/>
        <color rgb="FF282829"/>
        <rFont val="Leelawadee UI"/>
        <family val="2"/>
      </rPr>
      <t>Pontua se a operação se destinar a aplicar medidas lucrativas e benéficas tanto para a sociedade como para o ambiente, devidamente justificado no formulário de candidatura (Critérios de seleção)</t>
    </r>
  </si>
  <si>
    <r>
      <t xml:space="preserve"> </t>
    </r>
    <r>
      <rPr>
        <b/>
        <sz val="8"/>
        <color rgb="FF282829"/>
        <rFont val="Leelawadee UI"/>
        <family val="2"/>
      </rPr>
      <t>C. 1.1 - Pontua na dimensão de análise em função do número de subcritérios cumpridos:</t>
    </r>
    <r>
      <rPr>
        <sz val="8"/>
        <color rgb="FF282829"/>
        <rFont val="Leelawadee UI"/>
        <family val="2"/>
      </rPr>
      <t xml:space="preserve">
Subcritérios da EDL:
C1.1.1 - Contribui para a produção, valorização e promoção dos produtos tradicionais do território
Consideram-se produtos tradicionais aqueles que sejam fabricados a partir de produtos locais, como a pera rocha, maçã reineta de Sintra, limão de Mafra, morangos do Sobral da Abelheira e de Colares, uva de casta arinto de Bucelas, ou outro comprovadamente de origem local e a produção de outros produtos locais como o pão de Mafra, a doçaria regional, o leitão de Negrais, etc. 
C1.1.2 – Contribui para a criação e desenvolvimento de circuitos curtos de comercialização
Considera-se circuitos curtos de comercialização quando a cadeia entre o produtor e o consumidor, tem no máximo 1 intermediário. Deve ser evidenciado na memória descritiva, sendo comprovado através de documentação adequada no caso de empresas já existentes. 
C1.1.3 – Contribui para a preservação e valorização do património histórico, cultural e natural 
Considera-se cumprida a dimensão de análise quando a operação se destina à atividade de Tanoaria, Olaria, Cerâmica (figurativa e pintura) e azulejaria artesanais ou contribui para a preservação, valorização ou promoção do património histórico, cultural ou natural. 
C1.1.4 – Estabelecimento de parcerias relevantes para a operação
Considera-se cumprida a dimensão de análise se for apresentada uma declaração de compromisso de estabelecimento de parceria, com outras entidades dos concelhos de, com vista ao fornecimento dos bens ou serviços produzidos ou de complementaridade da oferta. 
C1.1.5 – Contribui para sustentabilidade ambiental do território
Considera-se cumprido o critério quando a operação tem como objetivos contribuir para uma economia verde, sustentável, circular, etc.  </t>
    </r>
  </si>
  <si>
    <r>
      <t xml:space="preserve">C.2.1 – Pontua na dimensão de análise se contribuir para um dos subcritérios seguintes:
</t>
    </r>
    <r>
      <rPr>
        <sz val="8"/>
        <color rgb="FF000000"/>
        <rFont val="Leelawadee UI"/>
        <family val="2"/>
      </rPr>
      <t>Subcritérios:
C.2.1.1 – Contribuição do projeto para a criação de postos de trabalho de pessoas desfavorecidas 
Pontua quando a operação é multifundos (apresenta componente FEDER e FSE)
C.2.1.2 – Existência de investimentos associados à utilização racional dos recursos
Pontua quando os investimentos permitam assegurar a gestão sustentável dos recursos (ex.: aquisição de equipamentos eficientes do ponto de vista energético; orientados para a produção/utilização de energia renovável; redução do consumo de matérias primas ou produção de resíduos)
C.2.1.3 - Criação de empresas com menos de um ano e/ou criação do próprio emprego
Pontua quando o candidato é uma empresa criada há menos de um ano e/ou o projeto visa a criação do próprio emprego</t>
    </r>
  </si>
  <si>
    <r>
      <t xml:space="preserve">A.1.1 - Adequação da operação às necessidades de mercado
</t>
    </r>
    <r>
      <rPr>
        <sz val="8"/>
        <color theme="1"/>
        <rFont val="Leelawadee UI"/>
        <family val="2"/>
      </rPr>
      <t xml:space="preserve">Pontua quando o diagnóstico apresentado justifica adequadamente as necessidades do mercado e a pertinência do projeto no território, nomeadamente no que diz respeito à concorrência, clientes ou fatores diferenciadores </t>
    </r>
  </si>
  <si>
    <r>
      <t xml:space="preserve">A.1.2 - Coerência técnica do montante solicitado (da componente FSE) 
</t>
    </r>
    <r>
      <rPr>
        <sz val="8"/>
        <color rgb="FF282829"/>
        <rFont val="Leelawadee UI"/>
        <family val="2"/>
      </rPr>
      <t>Pontua em função da razão Investimento elegível após análise / Investimento elegível em candidatura</t>
    </r>
    <r>
      <rPr>
        <b/>
        <sz val="8"/>
        <color theme="1"/>
        <rFont val="Leelawadee UI"/>
        <family val="2"/>
      </rPr>
      <t xml:space="preserve"> </t>
    </r>
    <r>
      <rPr>
        <sz val="8"/>
        <color theme="1"/>
        <rFont val="Leelawadee UI"/>
        <family val="2"/>
      </rPr>
      <t>e em função da sobrevalorização das majorações</t>
    </r>
  </si>
  <si>
    <r>
      <t xml:space="preserve">B.2.1 Eficiência da criação de postos de trabalho face ao valor do investimento elegível proposto
</t>
    </r>
    <r>
      <rPr>
        <sz val="8"/>
        <color theme="1"/>
        <rFont val="Leelawadee UI"/>
        <family val="2"/>
      </rPr>
      <t>Pontua de acordo com a relação Investimento elegível proposto / nº de postos de trabalho a criar</t>
    </r>
  </si>
  <si>
    <r>
      <t xml:space="preserve">B.4.1 - Para além da dimensão económica o projeto visa o empreendedorismo social ou ambiental
</t>
    </r>
    <r>
      <rPr>
        <sz val="8"/>
        <color rgb="FF282829"/>
        <rFont val="Leelawadee UI"/>
        <family val="2"/>
      </rPr>
      <t>Pontua se a operação se destinar a aplicar medidas lucrativas e benéficas tanto para a sociedade como para o ambiente, devidamente justificado no formulário de candidatura (Critérios de seleção)</t>
    </r>
  </si>
  <si>
    <r>
      <t xml:space="preserve">A.1.2 - Coerência técnica do montante solicitado (da componente FEDER) 
</t>
    </r>
    <r>
      <rPr>
        <sz val="8"/>
        <color rgb="FF282829"/>
        <rFont val="Leelawadee UI"/>
        <family val="2"/>
      </rPr>
      <t>Pontua em função da razão Investimento elegível após análise / Investimento elegível em candidatura</t>
    </r>
    <r>
      <rPr>
        <sz val="8"/>
        <color theme="1"/>
        <rFont val="Leelawadee UI"/>
        <family val="2"/>
      </rPr>
      <t xml:space="preserve"> e em função da sobrevalorização da taxa de financiamento</t>
    </r>
  </si>
  <si>
    <r>
      <t xml:space="preserve">A.2.2 - Coerência económica e adequação da estrutura de custos e proveitos do plano de negócios 
</t>
    </r>
    <r>
      <rPr>
        <sz val="8"/>
        <color rgb="FF282829"/>
        <rFont val="Leelawadee UI"/>
        <family val="2"/>
      </rPr>
      <t>Pontua em função da adequada e justificada apresentação do Plano de Negócios na Memória Descritiva ou em documento anexo</t>
    </r>
  </si>
  <si>
    <t>A2.3 – O projeto apresenta Taxa Interna de Rentabilidade, após análise:</t>
  </si>
  <si>
    <r>
      <t xml:space="preserve">B.2.2 – Contribuição da operação para concretização dos indicadores de resultado a contratualizar 
</t>
    </r>
    <r>
      <rPr>
        <sz val="8"/>
        <color rgb="FF282829"/>
        <rFont val="Leelawadee UI"/>
        <family val="2"/>
      </rPr>
      <t>Pontua em função do nº de postos de trabalho com contratos de duração igual ou superior a 24 meses, sem termo ou criação do próprio emprego / nº de postos de trabalho a apoiar</t>
    </r>
  </si>
  <si>
    <r>
      <t xml:space="preserve">B.3.1 - Recuperação do Investimento 
</t>
    </r>
    <r>
      <rPr>
        <sz val="8"/>
        <color theme="1"/>
        <rFont val="Leelawadee UI"/>
        <family val="2"/>
      </rPr>
      <t>Pontua de acordo com o período de recuperação do investimento, após análise, considerando que o investimento é efetuado na totalidade no ano zero</t>
    </r>
  </si>
  <si>
    <r>
      <t xml:space="preserve">B.3.2 - Sustentabilidade da criação de postos de trabalho
</t>
    </r>
    <r>
      <rPr>
        <sz val="8"/>
        <color theme="1"/>
        <rFont val="Leelawadee UI"/>
        <family val="2"/>
      </rPr>
      <t>Pontua em função, de na Demonstração de Resultados Previsional após análise, se verificar a existência de resultados financeiros capazes de assegurar a sustentabilidade dos postos de trabalho criados a partir do ano pós-projeto.</t>
    </r>
  </si>
  <si>
    <r>
      <t>·</t>
    </r>
    <r>
      <rPr>
        <sz val="8"/>
        <color rgb="FF282829"/>
        <rFont val="Leelawadee UI"/>
        <family val="2"/>
      </rPr>
      <t>        Pontua quando o diagnóstico e a pertinência estão adequadamente identificados, relativamente aos vários fatores (concorrência, clientes, fatores diferenciadores, etc)</t>
    </r>
  </si>
  <si>
    <r>
      <t>·</t>
    </r>
    <r>
      <rPr>
        <sz val="8"/>
        <color rgb="FF282829"/>
        <rFont val="Leelawadee UI"/>
        <family val="2"/>
      </rPr>
      <t>        Pontua quando o diagnóstico e a pertinência estão adequadamente identificados, relativamente a alguns dos fatores (concorrência, clientes, fatores diferenciadores, etc)</t>
    </r>
  </si>
  <si>
    <r>
      <t>·</t>
    </r>
    <r>
      <rPr>
        <sz val="8"/>
        <color rgb="FF282829"/>
        <rFont val="Leelawadee UI"/>
        <family val="2"/>
      </rPr>
      <t>        Pontua quando não existe informação que permita analisar adequadamente a necessidade e a pertinência do projeto</t>
    </r>
  </si>
  <si>
    <r>
      <t>·</t>
    </r>
    <r>
      <rPr>
        <sz val="8"/>
        <color rgb="FF282829"/>
        <rFont val="Leelawadee UI"/>
        <family val="2"/>
      </rPr>
      <t>        Investimento elegível após análise / Investimento elegível em candidatura = 1</t>
    </r>
  </si>
  <si>
    <r>
      <t>·</t>
    </r>
    <r>
      <rPr>
        <sz val="8"/>
        <color rgb="FF282829"/>
        <rFont val="Leelawadee UI"/>
        <family val="2"/>
      </rPr>
      <t>        0,9 &lt;= Investimento elegível após análise / Investimento elegível em candidatura &lt;1</t>
    </r>
  </si>
  <si>
    <r>
      <t>·</t>
    </r>
    <r>
      <rPr>
        <sz val="8"/>
        <color rgb="FF282829"/>
        <rFont val="Leelawadee UI"/>
        <family val="2"/>
      </rPr>
      <t>        Investimento elegível após análise / Investimento elegível em candidatura &lt; 0,9 ou quando existir sobrevalorização da taxa de financiamento</t>
    </r>
  </si>
  <si>
    <r>
      <t>·</t>
    </r>
    <r>
      <rPr>
        <sz val="8"/>
        <color rgb="FF282829"/>
        <rFont val="Leelawadee UI"/>
        <family val="2"/>
      </rPr>
      <t>        Os pressupostos da Demonstração de Resultados Previsional estão devidamente justificados e são coerentes</t>
    </r>
  </si>
  <si>
    <r>
      <t>·</t>
    </r>
    <r>
      <rPr>
        <sz val="8"/>
        <color rgb="FF282829"/>
        <rFont val="Leelawadee UI"/>
        <family val="2"/>
      </rPr>
      <t>        Os pressupostos da Demonstração de Resultados Previsional estão devidamente justificados, no entanto existiu sobreavaliação de proveitos e/ou subavaliação de custos considerável</t>
    </r>
  </si>
  <si>
    <r>
      <t>·</t>
    </r>
    <r>
      <rPr>
        <sz val="8"/>
        <color rgb="FF282829"/>
        <rFont val="Leelawadee UI"/>
        <family val="2"/>
      </rPr>
      <t>        Os pressupostos da Demonstração de Resultados Previsional não estão devidamente justificados</t>
    </r>
  </si>
  <si>
    <r>
      <t>·</t>
    </r>
    <r>
      <rPr>
        <sz val="8"/>
        <color rgb="FF282829"/>
        <rFont val="Leelawadee UI"/>
        <family val="2"/>
      </rPr>
      <t xml:space="preserve">        Percentagem =100% </t>
    </r>
  </si>
  <si>
    <r>
      <t>·</t>
    </r>
    <r>
      <rPr>
        <sz val="8"/>
        <color rgb="FF282829"/>
        <rFont val="Leelawadee UI"/>
        <family val="2"/>
      </rPr>
      <t>        100 &lt; Percentagem &lt;=50%</t>
    </r>
  </si>
  <si>
    <r>
      <t>·</t>
    </r>
    <r>
      <rPr>
        <sz val="8"/>
        <color rgb="FF282829"/>
        <rFont val="Leelawadee UI"/>
        <family val="2"/>
      </rPr>
      <t xml:space="preserve">        Percentagem &lt; 50% </t>
    </r>
  </si>
  <si>
    <r>
      <t>·</t>
    </r>
    <r>
      <rPr>
        <sz val="8"/>
        <color rgb="FF282829"/>
        <rFont val="Leelawadee UI"/>
        <family val="2"/>
      </rPr>
      <t xml:space="preserve">        Componente social e ambiental </t>
    </r>
  </si>
  <si>
    <r>
      <t>·</t>
    </r>
    <r>
      <rPr>
        <sz val="8"/>
        <color rgb="FF282829"/>
        <rFont val="Leelawadee UI"/>
        <family val="2"/>
      </rPr>
      <t>        Componente social ou a ambiental</t>
    </r>
  </si>
  <si>
    <r>
      <t>·</t>
    </r>
    <r>
      <rPr>
        <sz val="8"/>
        <color rgb="FF282829"/>
        <rFont val="Leelawadee UI"/>
        <family val="2"/>
      </rPr>
      <t>        Nenhuma das componentes</t>
    </r>
  </si>
  <si>
    <r>
      <t>·</t>
    </r>
    <r>
      <rPr>
        <sz val="8"/>
        <color rgb="FF282829"/>
        <rFont val="Leelawadee UI"/>
        <family val="2"/>
      </rPr>
      <t>        Dois ou mais subcritérios</t>
    </r>
  </si>
  <si>
    <r>
      <t>·</t>
    </r>
    <r>
      <rPr>
        <sz val="8"/>
        <color rgb="FF282829"/>
        <rFont val="Leelawadee UI"/>
        <family val="2"/>
      </rPr>
      <t>        Um subcritério</t>
    </r>
  </si>
  <si>
    <r>
      <t>·</t>
    </r>
    <r>
      <rPr>
        <sz val="8"/>
        <color rgb="FF282829"/>
        <rFont val="Leelawadee UI"/>
        <family val="2"/>
      </rPr>
      <t>        Nenhum subcritério</t>
    </r>
  </si>
  <si>
    <r>
      <t>·</t>
    </r>
    <r>
      <rPr>
        <sz val="8"/>
        <color rgb="FF282829"/>
        <rFont val="Leelawadee UI"/>
        <family val="2"/>
      </rPr>
      <t>        Pelo menos um trabalhador do género sub-representado e um trabalhador qualificado</t>
    </r>
  </si>
  <si>
    <r>
      <t>·</t>
    </r>
    <r>
      <rPr>
        <sz val="8"/>
        <color rgb="FF282829"/>
        <rFont val="Leelawadee UI"/>
        <family val="2"/>
      </rPr>
      <t>        Pelo menos um trabalhador do género sub-representado ou um trabalhador qualificado</t>
    </r>
  </si>
  <si>
    <r>
      <t>·</t>
    </r>
    <r>
      <rPr>
        <sz val="8"/>
        <color rgb="FF282829"/>
        <rFont val="Leelawadee UI"/>
        <family val="2"/>
      </rPr>
      <t>        Nenhuma das anteriores ou empresa que não tenha trabalhadores no seu quadro em situação pré-projeto</t>
    </r>
  </si>
  <si>
    <r>
      <t>·</t>
    </r>
    <r>
      <rPr>
        <sz val="8"/>
        <color rgb="FF282829"/>
        <rFont val="Leelawadee UI"/>
        <family val="2"/>
      </rPr>
      <t>        10,0% &lt; Autonomia financeira &lt;=50,0% , entidades sem contabilidade organizada ou entidades sem dados financeiros do ano anterior à candidatura</t>
    </r>
  </si>
  <si>
    <r>
      <t>·</t>
    </r>
    <r>
      <rPr>
        <sz val="8"/>
        <color rgb="FF282829"/>
        <rFont val="Leelawadee UI"/>
        <family val="2"/>
      </rPr>
      <t>        Autonomia financeira &gt;50,0%</t>
    </r>
  </si>
  <si>
    <r>
      <t>·</t>
    </r>
    <r>
      <rPr>
        <sz val="8"/>
        <color rgb="FF282829"/>
        <rFont val="Leelawadee UI"/>
        <family val="2"/>
      </rPr>
      <t xml:space="preserve">        10,0% &lt;= Autonomia financeira </t>
    </r>
  </si>
  <si>
    <r>
      <t>·</t>
    </r>
    <r>
      <rPr>
        <sz val="8"/>
        <color rgb="FF282829"/>
        <rFont val="Leelawadee UI"/>
        <family val="2"/>
      </rPr>
      <t>        TIR &gt;5%</t>
    </r>
  </si>
  <si>
    <r>
      <t>·</t>
    </r>
    <r>
      <rPr>
        <sz val="8"/>
        <color rgb="FF282829"/>
        <rFont val="Leelawadee UI"/>
        <family val="2"/>
      </rPr>
      <t xml:space="preserve">        1,5% &lt; TIR &lt;= 5% </t>
    </r>
  </si>
  <si>
    <r>
      <t>·</t>
    </r>
    <r>
      <rPr>
        <sz val="8"/>
        <color rgb="FF282829"/>
        <rFont val="Leelawadee UI"/>
        <family val="2"/>
      </rPr>
      <t>        TIR &lt;=1,5%</t>
    </r>
  </si>
  <si>
    <r>
      <t>·</t>
    </r>
    <r>
      <rPr>
        <sz val="8"/>
        <color rgb="FF282829"/>
        <rFont val="Leelawadee UI"/>
        <family val="2"/>
      </rPr>
      <t xml:space="preserve">        Pontua se evidenciar a inexistência de operações precedentes no âmbito do SI2E </t>
    </r>
  </si>
  <si>
    <r>
      <t>·</t>
    </r>
    <r>
      <rPr>
        <sz val="8"/>
        <color rgb="FF282829"/>
        <rFont val="Leelawadee UI"/>
        <family val="2"/>
      </rPr>
      <t>        Pontua se evidenciar o cumprimento dos resultados previstos nos indicadores de realização em operações precedentes no âmbito do SI2E, ou operações ainda a decorrer</t>
    </r>
  </si>
  <si>
    <r>
      <t>·</t>
    </r>
    <r>
      <rPr>
        <sz val="8"/>
        <color rgb="FF282829"/>
        <rFont val="Leelawadee UI"/>
        <family val="2"/>
      </rPr>
      <t>        Pontua se não tiver ocorrido o cumprimento dos resultados em operações precedentes no âmbito do SI2E</t>
    </r>
  </si>
  <si>
    <r>
      <t>·</t>
    </r>
    <r>
      <rPr>
        <sz val="8"/>
        <color rgb="FF282829"/>
        <rFont val="Leelawadee UI"/>
        <family val="2"/>
      </rPr>
      <t>        Investimento elegível proposto / Postos de trabalho &lt;=30.000</t>
    </r>
  </si>
  <si>
    <r>
      <t>·</t>
    </r>
    <r>
      <rPr>
        <sz val="8"/>
        <color rgb="FF282829"/>
        <rFont val="Leelawadee UI"/>
        <family val="2"/>
      </rPr>
      <t>        30.000 &lt; Investimento elegível proposto / Postos de Trabalho &lt;=60.000</t>
    </r>
  </si>
  <si>
    <r>
      <t>·</t>
    </r>
    <r>
      <rPr>
        <sz val="8"/>
        <color rgb="FF282829"/>
        <rFont val="Leelawadee UI"/>
        <family val="2"/>
      </rPr>
      <t>        Investimento elegível proposto / Postos de trabalho &gt;60.000</t>
    </r>
  </si>
  <si>
    <r>
      <t>·</t>
    </r>
    <r>
      <rPr>
        <sz val="8"/>
        <color rgb="FF282829"/>
        <rFont val="Leelawadee UI"/>
        <family val="2"/>
      </rPr>
      <t xml:space="preserve">        Recuperação &lt;=2 anos </t>
    </r>
  </si>
  <si>
    <r>
      <t>·</t>
    </r>
    <r>
      <rPr>
        <sz val="8"/>
        <color rgb="FF282829"/>
        <rFont val="Leelawadee UI"/>
        <family val="2"/>
      </rPr>
      <t>        2 anos &lt; Recuperação &lt;=5 anos</t>
    </r>
  </si>
  <si>
    <r>
      <t>·</t>
    </r>
    <r>
      <rPr>
        <sz val="8"/>
        <color rgb="FF282829"/>
        <rFont val="Leelawadee UI"/>
        <family val="2"/>
      </rPr>
      <t>        Recuperação &gt; 5 anos</t>
    </r>
  </si>
  <si>
    <r>
      <t>·</t>
    </r>
    <r>
      <rPr>
        <sz val="8"/>
        <color rgb="FF282829"/>
        <rFont val="Leelawadee UI"/>
        <family val="2"/>
      </rPr>
      <t>      Todos os postos de trabalhos propostos</t>
    </r>
  </si>
  <si>
    <r>
      <t>·</t>
    </r>
    <r>
      <rPr>
        <sz val="8"/>
        <color rgb="FF282829"/>
        <rFont val="Leelawadee UI"/>
        <family val="2"/>
      </rPr>
      <t>        Até 2/3 dos postos de trabalho propostos</t>
    </r>
  </si>
  <si>
    <t>·        Menos de 1/3 dos postos de trabalho propostos</t>
  </si>
  <si>
    <r>
      <rPr>
        <b/>
        <sz val="8"/>
        <color theme="1"/>
        <rFont val="Leelawadee UI"/>
        <family val="2"/>
      </rPr>
      <t xml:space="preserve"> C. 1.1 - Pontua na dimensão de análise em função do número de subcritérios cumpridos:
Subcritérios da EDL:
</t>
    </r>
    <r>
      <rPr>
        <sz val="8"/>
        <color rgb="FF282829"/>
        <rFont val="Leelawadee UI"/>
        <family val="2"/>
      </rPr>
      <t>C1.1.1 - Contribui para a produção, valorização e promoção dos produtos tradicionais do território Consideram-se produtos tradicionais aqueles que sejam fabricados a partir de produtos locais, como a pera rocha, maçã reineta de Sintra, limão de Mafra, morangos do Sobral da Abelheira e de Colares, uva de casta arinto de Bucelas, ou outro comprovadamente de origem local e a produção de outros produtos locais como o pão de Mafra, a doçaria regional, o leitão de Negrais, etc. 
C1.1.2 – Contribui para a criação e desenvolvimento de circuitos curtos de comercialização. Considera-se circuitos curtos de comercialização quando a cadeia entre o produtor e o consumidor, tem no máximo 1 intermediário. Deve ser evidenciado na memória descritiva, sendo comprovado através de documentação adequada no caso de empresas já existentes. 
C1.1.3 – Contribui para o desenvolvimento tecnológico das explorações agrícolas e florestais/empresas de pesca e aquicultura. Considera-se cumprida a dimensão de análise quando a operação fornece bens e serviços que contribuem claramente para o desenvolvimento tecnológico das explorações, devidamente fundamentado na memória descritiva. 
C1.1.4 – Contribui para o desenvolvimento de produtos inovadores. Considera-se cumprida a dimensão de análise quando a operação se destina à produção de produtos inovadores, devidamente evidenciado na memória descritiva. 
C1.1.5 - Contribui para a preservação e valorização do património histórico, cultural e natural. Considera-se cumprida a dimensão de análise quando a operação se destina à atividade de Tanoaria, Olaria, Cerâmica (figurativa e pintura) e azulejaria artesanais ou contribui para a preservação, valorização ou promoção do património histórico, cultural ou natural, devidamente justificado na memória descritiva. 
C1.1.6 – Estabelecimento de parcerias relevantes para a operação. Considera-se cumprida a dimensão de análise se for apresentada uma declaração de compromisso de estabelecimento de parceria, com outras entidades dos concelhos do território, com vista ao fornecimento dos bens ou serviços produzidos ou de complementaridade da oferta. 
C1.1.7 – Contribui para sustentabilidade ambiental do território. Considera-se cumprido o critério quando a operação tem como objetivos contribuir para uma economia verde, sustentável, circular, etc, devidamente evidenciado na memória descritiva.</t>
    </r>
  </si>
  <si>
    <r>
      <t>·</t>
    </r>
    <r>
      <rPr>
        <sz val="8"/>
        <color rgb="FF282829"/>
        <rFont val="Leelawadee UI"/>
        <family val="2"/>
      </rPr>
      <t>        Dois subcritérios</t>
    </r>
  </si>
  <si>
    <r>
      <t xml:space="preserve">C.2.1 – Pontua na dimensão de análise se contribuir para os subcritérios seguintes:
</t>
    </r>
    <r>
      <rPr>
        <sz val="8"/>
        <color rgb="FF000000"/>
        <rFont val="Leelawadee UI"/>
        <family val="2"/>
      </rPr>
      <t>Subcritérios:
C.2.1.1 – Existência de investimentos associados à utilização racional dos recursos. Pontua quando os investimentos contribuem para assegurar a gestão sustentável dos recursos (ex.: aquisição de equipamentos eficientes do ponto de vista energético; orientados para a produção/utilização de energia renovável; redução do consumo de matérias primas ou produção de resíduos).
C.2.1.2 – Valorização de empresas com menos de cinco anos. Pontua quando o candidato é uma empresa criada há menos de cinco anos.</t>
    </r>
  </si>
  <si>
    <r>
      <t xml:space="preserve">C.2.2 – Peso dos postos de trabalho a apoiar no quadro de pessoal da empresa. 
</t>
    </r>
    <r>
      <rPr>
        <sz val="8"/>
        <color theme="1"/>
        <rFont val="Leelawadee UI"/>
        <family val="2"/>
      </rPr>
      <t>Pontua em função da razão nº de postos de trabalho a apoiar / nº de postos de trabalho em situação pré-projeto</t>
    </r>
  </si>
  <si>
    <t>• Nº postos a apoiar / Nº postos existentes &gt;= 0,25 ou quando não existem postos de trabalho em situação pré-projeto</t>
  </si>
  <si>
    <t>• 0,25 &lt; Nº postos a apoiar / Nº postos existentes &lt;= 0,10</t>
  </si>
  <si>
    <t>• Nº postos a apoiar / Nº postos existentes &lt; 0,10</t>
  </si>
  <si>
    <r>
      <t xml:space="preserve">D.1.1 – A empresa implementa políticas de igualdade de oportunidades e igualdade de género
</t>
    </r>
    <r>
      <rPr>
        <sz val="8"/>
        <color rgb="FF000000"/>
        <rFont val="Leelawadee UI"/>
        <family val="2"/>
      </rPr>
      <t xml:space="preserve">Pontua quando demonstra que emprega pelo menos um trabalhador do género sub-representado, conforme lista constante do Anexo D ao presente AAC, ou um trabalhador qualificado na aceção, respetivamente, das alíneas g) e m) do artigo 2.º do SI2E, através de documentos oficiais.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</si>
</sst>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font>
      <sz val="11"/>
      <color theme="1"/>
      <name val="Calibri"/>
      <family val="2"/>
      <scheme val="minor"/>
    </font>
    <font>
      <b/>
      <sz val="8"/>
      <color theme="1"/>
      <name val="Leelawadee UI"/>
      <family val="2"/>
    </font>
    <font>
      <sz val="8"/>
      <color theme="1"/>
      <name val="Calibri"/>
      <family val="2"/>
      <scheme val="minor"/>
    </font>
    <font>
      <b/>
      <sz val="8"/>
      <color rgb="FFFFFFFF"/>
      <name val="Leelawadee UI"/>
      <family val="2"/>
    </font>
    <font>
      <sz val="8"/>
      <color rgb="FF000000"/>
      <name val="Leelawadee UI"/>
      <family val="2"/>
    </font>
    <font>
      <b/>
      <sz val="8"/>
      <color rgb="FF000000"/>
      <name val="Leelawadee UI"/>
      <family val="2"/>
    </font>
    <font>
      <b/>
      <sz val="10"/>
      <color rgb="FFFFFFFF"/>
      <name val="Leelawadee UI"/>
      <family val="2"/>
    </font>
    <font>
      <sz val="8"/>
      <name val="Leelawadee UI"/>
      <family val="2"/>
    </font>
    <font>
      <sz val="8"/>
      <color theme="1"/>
      <name val="Leelawadee UI"/>
      <family val="2"/>
    </font>
    <font>
      <b/>
      <sz val="8"/>
      <color rgb="FFFF0000"/>
      <name val="Leelawadee UI"/>
      <family val="2"/>
    </font>
    <font>
      <sz val="11"/>
      <color theme="1"/>
      <name val="Calibri"/>
      <family val="2"/>
      <scheme val="minor"/>
    </font>
    <font>
      <b/>
      <sz val="8"/>
      <name val="Leelawadee UI"/>
      <family val="2"/>
    </font>
    <font>
      <sz val="8"/>
      <color rgb="FF282829"/>
      <name val="Leelawadee UI"/>
      <family val="2"/>
    </font>
    <font>
      <sz val="8"/>
      <color rgb="FF282829"/>
      <name val="Times New Roman"/>
      <family val="1"/>
    </font>
    <font>
      <b/>
      <sz val="8"/>
      <color rgb="FF282829"/>
      <name val="Leelawadee UI"/>
      <family val="2"/>
    </font>
    <font>
      <sz val="8"/>
      <color theme="1"/>
      <name val="Verdana"/>
      <family val="2"/>
    </font>
    <font>
      <b/>
      <sz val="9"/>
      <color theme="1"/>
      <name val="Leelawadee UI"/>
      <family val="2"/>
    </font>
    <font>
      <sz val="9"/>
      <color rgb="FF282829"/>
      <name val="Times New Roman"/>
      <family val="1"/>
    </font>
    <font>
      <sz val="9"/>
      <color rgb="FF282829"/>
      <name val="Leelawadee UI"/>
      <family val="2"/>
    </font>
  </fonts>
  <fills count="7">
    <fill>
      <patternFill patternType="none"/>
    </fill>
    <fill>
      <patternFill patternType="gray125"/>
    </fill>
    <fill>
      <patternFill patternType="solid">
        <fgColor rgb="FF1F4E79"/>
        <bgColor indexed="64"/>
      </patternFill>
    </fill>
    <fill>
      <patternFill patternType="solid">
        <fgColor rgb="FF38AF73"/>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34998626667073579"/>
        <bgColor indexed="64"/>
      </patternFill>
    </fill>
  </fills>
  <borders count="8">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style="thick">
        <color rgb="FFFFFFFF"/>
      </right>
      <top/>
      <bottom/>
      <diagonal/>
    </border>
    <border>
      <left style="thick">
        <color rgb="FFFFFFFF"/>
      </left>
      <right style="thick">
        <color rgb="FFFFFFFF"/>
      </right>
      <top/>
      <bottom style="thick">
        <color rgb="FFFFFFFF"/>
      </bottom>
      <diagonal/>
    </border>
    <border>
      <left/>
      <right/>
      <top style="thick">
        <color rgb="FFFFFFFF"/>
      </top>
      <bottom style="thick">
        <color rgb="FFFFFFFF"/>
      </bottom>
      <diagonal/>
    </border>
    <border>
      <left/>
      <right style="thick">
        <color rgb="FFFFFFFF"/>
      </right>
      <top style="thick">
        <color rgb="FFFFFFFF"/>
      </top>
      <bottom/>
      <diagonal/>
    </border>
    <border>
      <left/>
      <right style="thick">
        <color rgb="FFFFFFFF"/>
      </right>
      <top/>
      <bottom/>
      <diagonal/>
    </border>
  </borders>
  <cellStyleXfs count="2">
    <xf numFmtId="0" fontId="0" fillId="0" borderId="0"/>
    <xf numFmtId="9" fontId="10" fillId="0" borderId="0" applyFont="0" applyFill="0" applyBorder="0" applyAlignment="0" applyProtection="0"/>
  </cellStyleXfs>
  <cellXfs count="78">
    <xf numFmtId="0" fontId="0" fillId="0" borderId="0" xfId="0"/>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5"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vertical="top" wrapText="1"/>
    </xf>
    <xf numFmtId="0" fontId="1" fillId="4" borderId="1" xfId="0" applyFont="1" applyFill="1" applyBorder="1" applyAlignment="1">
      <alignment horizontal="center" vertical="center" wrapText="1"/>
    </xf>
    <xf numFmtId="0" fontId="3" fillId="2" borderId="2"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0" borderId="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4" fillId="5" borderId="5" xfId="0" applyFont="1" applyFill="1" applyBorder="1" applyAlignment="1">
      <alignment vertical="top" wrapText="1"/>
    </xf>
    <xf numFmtId="0" fontId="1" fillId="6" borderId="2" xfId="0" applyFont="1" applyFill="1" applyBorder="1" applyAlignment="1">
      <alignment horizontal="center" vertical="center" wrapText="1"/>
    </xf>
    <xf numFmtId="1" fontId="1" fillId="5" borderId="2" xfId="0" applyNumberFormat="1" applyFont="1" applyFill="1" applyBorder="1" applyAlignment="1">
      <alignment horizontal="center" vertical="center" wrapText="1"/>
    </xf>
    <xf numFmtId="1" fontId="1" fillId="5" borderId="4" xfId="0" applyNumberFormat="1"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1" fontId="8" fillId="5" borderId="3"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5" borderId="0" xfId="0" applyFont="1" applyFill="1"/>
    <xf numFmtId="1" fontId="1" fillId="5" borderId="3" xfId="0" applyNumberFormat="1" applyFont="1" applyFill="1" applyBorder="1" applyAlignment="1">
      <alignment horizontal="center" vertical="center" wrapText="1"/>
    </xf>
    <xf numFmtId="1" fontId="1" fillId="5" borderId="2" xfId="0" applyNumberFormat="1" applyFont="1" applyFill="1" applyBorder="1" applyAlignment="1">
      <alignment horizontal="center" vertical="center" wrapText="1"/>
    </xf>
    <xf numFmtId="1" fontId="1" fillId="5" borderId="3" xfId="0" applyNumberFormat="1"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1" fontId="8" fillId="5" borderId="3" xfId="0" applyNumberFormat="1" applyFont="1" applyFill="1" applyBorder="1" applyAlignment="1">
      <alignment horizontal="center" vertical="center" wrapText="1"/>
    </xf>
    <xf numFmtId="1" fontId="1" fillId="5" borderId="0" xfId="0" applyNumberFormat="1" applyFont="1" applyFill="1" applyBorder="1" applyAlignment="1">
      <alignment horizontal="center" vertical="center" wrapText="1"/>
    </xf>
    <xf numFmtId="1" fontId="1" fillId="5" borderId="2" xfId="0" applyNumberFormat="1" applyFont="1" applyFill="1" applyBorder="1" applyAlignment="1">
      <alignment horizontal="center" vertical="center" wrapText="1"/>
    </xf>
    <xf numFmtId="1" fontId="1" fillId="5" borderId="3" xfId="0" applyNumberFormat="1" applyFont="1" applyFill="1" applyBorder="1" applyAlignment="1">
      <alignment horizontal="center" vertical="center" wrapText="1"/>
    </xf>
    <xf numFmtId="1" fontId="1" fillId="5" borderId="4" xfId="0" applyNumberFormat="1"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1" fontId="8" fillId="5" borderId="3" xfId="0" applyNumberFormat="1" applyFont="1" applyFill="1" applyBorder="1" applyAlignment="1">
      <alignment horizontal="center" vertical="center" wrapText="1"/>
    </xf>
    <xf numFmtId="0" fontId="1" fillId="5" borderId="2" xfId="0" applyFont="1" applyFill="1" applyBorder="1" applyAlignment="1">
      <alignment horizontal="center" vertical="center" wrapText="1"/>
    </xf>
    <xf numFmtId="1" fontId="1" fillId="5" borderId="2" xfId="0" applyNumberFormat="1" applyFont="1" applyFill="1" applyBorder="1" applyAlignment="1">
      <alignment horizontal="left" vertical="center" wrapText="1"/>
    </xf>
    <xf numFmtId="1" fontId="1" fillId="5" borderId="3"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1" fontId="8" fillId="5" borderId="3"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164" fontId="11" fillId="5" borderId="3" xfId="0" applyNumberFormat="1" applyFont="1" applyFill="1" applyBorder="1" applyAlignment="1">
      <alignment horizontal="center" vertical="center" wrapText="1"/>
    </xf>
    <xf numFmtId="1" fontId="16" fillId="5" borderId="2" xfId="0" applyNumberFormat="1" applyFont="1" applyFill="1" applyBorder="1" applyAlignment="1">
      <alignment horizontal="left" vertical="center" wrapText="1"/>
    </xf>
    <xf numFmtId="10" fontId="11" fillId="5" borderId="3" xfId="1" applyNumberFormat="1" applyFont="1" applyFill="1" applyBorder="1" applyAlignment="1">
      <alignment horizontal="center" vertical="center" wrapText="1"/>
    </xf>
    <xf numFmtId="2" fontId="1" fillId="5" borderId="0"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0" borderId="0" xfId="0" applyFont="1"/>
    <xf numFmtId="1" fontId="8" fillId="5" borderId="2" xfId="0" applyNumberFormat="1" applyFont="1" applyFill="1" applyBorder="1" applyAlignment="1">
      <alignment horizontal="lef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2" fontId="1" fillId="5" borderId="2" xfId="0" applyNumberFormat="1" applyFont="1" applyFill="1" applyBorder="1" applyAlignment="1">
      <alignment horizontal="center" vertical="center" wrapText="1"/>
    </xf>
    <xf numFmtId="2" fontId="1" fillId="5" borderId="3" xfId="0" applyNumberFormat="1" applyFont="1" applyFill="1" applyBorder="1" applyAlignment="1">
      <alignment horizontal="center" vertical="center" wrapText="1"/>
    </xf>
    <xf numFmtId="2" fontId="1" fillId="5" borderId="4"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9" fontId="5" fillId="5" borderId="2" xfId="0" applyNumberFormat="1" applyFont="1" applyFill="1" applyBorder="1" applyAlignment="1">
      <alignment horizontal="center" vertical="center" wrapText="1"/>
    </xf>
    <xf numFmtId="9" fontId="5" fillId="5" borderId="3" xfId="0" applyNumberFormat="1" applyFont="1" applyFill="1" applyBorder="1" applyAlignment="1">
      <alignment horizontal="center" vertical="center" wrapText="1"/>
    </xf>
    <xf numFmtId="164" fontId="11" fillId="5" borderId="2" xfId="1" applyNumberFormat="1" applyFont="1" applyFill="1" applyBorder="1" applyAlignment="1">
      <alignment horizontal="center" vertical="center" wrapText="1"/>
    </xf>
    <xf numFmtId="164" fontId="11" fillId="5" borderId="3" xfId="1"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9" fontId="5" fillId="5" borderId="4" xfId="0" applyNumberFormat="1" applyFont="1" applyFill="1" applyBorder="1" applyAlignment="1">
      <alignment horizontal="center" vertical="center" wrapText="1"/>
    </xf>
    <xf numFmtId="1" fontId="1" fillId="5" borderId="2" xfId="0" applyNumberFormat="1" applyFont="1" applyFill="1" applyBorder="1" applyAlignment="1">
      <alignment horizontal="center" vertical="center" wrapText="1"/>
    </xf>
    <xf numFmtId="1" fontId="1" fillId="5" borderId="3" xfId="0" applyNumberFormat="1"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1" fontId="8" fillId="5" borderId="3" xfId="0" applyNumberFormat="1" applyFont="1" applyFill="1" applyBorder="1" applyAlignment="1">
      <alignment horizontal="center" vertical="center" wrapText="1"/>
    </xf>
    <xf numFmtId="164" fontId="11" fillId="5" borderId="2" xfId="0" applyNumberFormat="1" applyFont="1" applyFill="1" applyBorder="1" applyAlignment="1">
      <alignment horizontal="center" vertical="center" wrapText="1"/>
    </xf>
    <xf numFmtId="164" fontId="11" fillId="5" borderId="3"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164" fontId="11" fillId="5" borderId="4" xfId="1" applyNumberFormat="1"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10" fontId="11" fillId="5" borderId="2" xfId="1" applyNumberFormat="1" applyFont="1" applyFill="1" applyBorder="1" applyAlignment="1">
      <alignment horizontal="center" vertical="center" wrapText="1"/>
    </xf>
    <xf numFmtId="10" fontId="11" fillId="5" borderId="3" xfId="1" applyNumberFormat="1" applyFont="1" applyFill="1" applyBorder="1" applyAlignment="1">
      <alignment horizontal="center" vertical="center" wrapText="1"/>
    </xf>
    <xf numFmtId="10" fontId="11" fillId="5" borderId="4" xfId="1" applyNumberFormat="1" applyFont="1" applyFill="1" applyBorder="1" applyAlignment="1">
      <alignment horizontal="center" vertical="center" wrapText="1"/>
    </xf>
    <xf numFmtId="2" fontId="1" fillId="5" borderId="2" xfId="0" applyNumberFormat="1" applyFont="1" applyFill="1" applyBorder="1" applyAlignment="1">
      <alignment horizontal="center" vertical="center"/>
    </xf>
    <xf numFmtId="2" fontId="1" fillId="5" borderId="3" xfId="0" applyNumberFormat="1" applyFont="1" applyFill="1" applyBorder="1" applyAlignment="1">
      <alignment horizontal="center" vertical="center"/>
    </xf>
    <xf numFmtId="2" fontId="1" fillId="5" borderId="4" xfId="0" applyNumberFormat="1" applyFont="1" applyFill="1" applyBorder="1" applyAlignment="1">
      <alignment horizontal="center" vertical="center"/>
    </xf>
  </cellXfs>
  <cellStyles count="2">
    <cellStyle name="Normal" xfId="0" builtinId="0"/>
    <cellStyle name="Percentagem" xfId="1" builtinId="5"/>
  </cellStyles>
  <dxfs count="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38AF73"/>
      <color rgb="FF4040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xdr:from>
      <xdr:col>9</xdr:col>
      <xdr:colOff>913980</xdr:colOff>
      <xdr:row>6</xdr:row>
      <xdr:rowOff>12055</xdr:rowOff>
    </xdr:from>
    <xdr:to>
      <xdr:col>9</xdr:col>
      <xdr:colOff>914340</xdr:colOff>
      <xdr:row>6</xdr:row>
      <xdr:rowOff>12415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xmlns="" id="{93C1435D-0DB1-4495-9707-2C96717A19B3}"/>
                </a:ext>
              </a:extLst>
            </xdr14:cNvPr>
            <xdr14:cNvContentPartPr/>
          </xdr14:nvContentPartPr>
          <xdr14:nvPr macro=""/>
          <xdr14:xfrm>
            <a:off x="13906080" y="850255"/>
            <a:ext cx="360" cy="360"/>
          </xdr14:xfrm>
        </xdr:contentPart>
      </mc:Choice>
      <mc:Fallback xmlns="">
        <xdr:pic>
          <xdr:nvPicPr>
            <xdr:cNvPr id="2" name="Tinta 1">
              <a:extLst>
                <a:ext uri="{FF2B5EF4-FFF2-40B4-BE49-F238E27FC236}">
                  <a16:creationId xmlns:a16="http://schemas.microsoft.com/office/drawing/2014/main" id="{93C1435D-0DB1-4495-9707-2C96717A19B3}"/>
                </a:ext>
              </a:extLst>
            </xdr:cNvPr>
            <xdr:cNvPicPr/>
          </xdr:nvPicPr>
          <xdr:blipFill>
            <a:blip xmlns:r="http://schemas.openxmlformats.org/officeDocument/2006/relationships" r:embed="rId2"/>
            <a:stretch>
              <a:fillRect/>
            </a:stretch>
          </xdr:blipFill>
          <xdr:spPr>
            <a:xfrm>
              <a:off x="13897440" y="841615"/>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9</xdr:col>
      <xdr:colOff>913980</xdr:colOff>
      <xdr:row>6</xdr:row>
      <xdr:rowOff>12055</xdr:rowOff>
    </xdr:from>
    <xdr:to>
      <xdr:col>9</xdr:col>
      <xdr:colOff>914340</xdr:colOff>
      <xdr:row>6</xdr:row>
      <xdr:rowOff>12415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Tinta 1">
              <a:extLst>
                <a:ext uri="{FF2B5EF4-FFF2-40B4-BE49-F238E27FC236}">
                  <a16:creationId xmlns:a16="http://schemas.microsoft.com/office/drawing/2014/main" xmlns="" id="{CDA43D54-CBA9-4F9A-9A5B-53F87ADD3604}"/>
                </a:ext>
              </a:extLst>
            </xdr14:cNvPr>
            <xdr14:cNvContentPartPr/>
          </xdr14:nvContentPartPr>
          <xdr14:nvPr macro=""/>
          <xdr14:xfrm>
            <a:off x="13906080" y="850255"/>
            <a:ext cx="360" cy="360"/>
          </xdr14:xfrm>
        </xdr:contentPart>
      </mc:Choice>
      <mc:Fallback xmlns="">
        <xdr:pic>
          <xdr:nvPicPr>
            <xdr:cNvPr id="2" name="Tinta 1">
              <a:extLst>
                <a:ext uri="{FF2B5EF4-FFF2-40B4-BE49-F238E27FC236}">
                  <a16:creationId xmlns:a16="http://schemas.microsoft.com/office/drawing/2014/main" id="{93C1435D-0DB1-4495-9707-2C96717A19B3}"/>
                </a:ext>
              </a:extLst>
            </xdr:cNvPr>
            <xdr:cNvPicPr/>
          </xdr:nvPicPr>
          <xdr:blipFill>
            <a:blip xmlns:r="http://schemas.openxmlformats.org/officeDocument/2006/relationships" r:embed="rId2"/>
            <a:stretch>
              <a:fillRect/>
            </a:stretch>
          </xdr:blipFill>
          <xdr:spPr>
            <a:xfrm>
              <a:off x="13897440" y="841615"/>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8-08-30T13:32:53.201"/>
    </inkml:context>
    <inkml:brush xml:id="br0">
      <inkml:brushProperty name="width" value="0.05" units="cm"/>
      <inkml:brushProperty name="height" value="0.05" units="cm"/>
      <inkml:brushProperty name="color" value="#FFFFFF"/>
      <inkml:brushProperty name="ignorePressure" value="1"/>
    </inkml:brush>
  </inkml:definitions>
  <inkml:trace contextRef="#ctx0" brushRef="#br0">1 1</inkml:trace>
  <inkml:trace contextRef="#ctx0" brushRef="#br0" timeOffset="1">1 1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8-09-07T11:32:02.506"/>
    </inkml:context>
    <inkml:brush xml:id="br0">
      <inkml:brushProperty name="width" value="0.05" units="cm"/>
      <inkml:brushProperty name="height" value="0.05" units="cm"/>
      <inkml:brushProperty name="color" value="#FFFFFF"/>
      <inkml:brushProperty name="ignorePressure" value="1"/>
    </inkml:brush>
  </inkml:definitions>
  <inkml:trace contextRef="#ctx0" brushRef="#br0">1 1</inkml:trace>
  <inkml:trace contextRef="#ctx0" brushRef="#br0" timeOffset="1">1 1</inkml:trace>
</inkm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40" workbookViewId="0">
      <selection activeCell="F54" sqref="F54"/>
    </sheetView>
  </sheetViews>
  <sheetFormatPr defaultRowHeight="14.4"/>
  <cols>
    <col min="1" max="1" width="11.77734375" customWidth="1"/>
    <col min="2" max="2" width="12.21875" customWidth="1"/>
    <col min="3" max="3" width="13.21875" customWidth="1"/>
    <col min="4" max="4" width="19.88671875" customWidth="1"/>
    <col min="5" max="5" width="68.88671875" customWidth="1"/>
    <col min="6" max="6" width="24.21875" customWidth="1"/>
    <col min="7" max="8" width="11.21875" customWidth="1"/>
    <col min="9" max="9" width="10.77734375" customWidth="1"/>
    <col min="10" max="10" width="33.77734375" customWidth="1"/>
  </cols>
  <sheetData>
    <row r="1" spans="1:10" ht="48.6" customHeight="1" thickTop="1" thickBot="1">
      <c r="A1" s="10" t="s">
        <v>16</v>
      </c>
      <c r="B1" s="10" t="s">
        <v>4</v>
      </c>
      <c r="C1" s="10" t="s">
        <v>15</v>
      </c>
      <c r="D1" s="10" t="s">
        <v>8</v>
      </c>
      <c r="E1" s="10" t="s">
        <v>9</v>
      </c>
      <c r="F1" s="10" t="s">
        <v>21</v>
      </c>
      <c r="G1" s="10"/>
      <c r="H1" s="10" t="s">
        <v>27</v>
      </c>
      <c r="I1" s="10" t="s">
        <v>26</v>
      </c>
      <c r="J1" s="10" t="s">
        <v>22</v>
      </c>
    </row>
    <row r="2" spans="1:10" ht="15.45" hidden="1" thickTop="1" thickBot="1">
      <c r="A2" s="7"/>
      <c r="B2" s="7"/>
      <c r="C2" s="8"/>
      <c r="D2" s="7"/>
      <c r="E2" s="7"/>
      <c r="F2" s="1" t="e">
        <f>OR(F3="sim",F7="sim",F8="sim",#REF!="sim", F10="sim")</f>
        <v>#REF!</v>
      </c>
      <c r="G2" s="2"/>
      <c r="H2" s="2"/>
      <c r="I2" s="2"/>
      <c r="J2" s="2"/>
    </row>
    <row r="3" spans="1:10" ht="61.05" customHeight="1" thickTop="1" thickBot="1">
      <c r="A3" s="45" t="s">
        <v>0</v>
      </c>
      <c r="B3" s="53">
        <v>0.4</v>
      </c>
      <c r="C3" s="55">
        <v>0.2</v>
      </c>
      <c r="D3" s="69" t="s">
        <v>10</v>
      </c>
      <c r="E3" s="32" t="s">
        <v>33</v>
      </c>
      <c r="F3" s="11"/>
      <c r="G3" s="11">
        <f>SUM(G4:G6)</f>
        <v>50</v>
      </c>
      <c r="H3" s="48">
        <f>AVERAGE(G3,G7)</f>
        <v>50</v>
      </c>
      <c r="I3" s="48">
        <f>AVERAGE(H3:H22)</f>
        <v>50</v>
      </c>
      <c r="J3" s="14"/>
    </row>
    <row r="4" spans="1:10" ht="27" customHeight="1" thickTop="1" thickBot="1">
      <c r="A4" s="46"/>
      <c r="B4" s="54"/>
      <c r="C4" s="56"/>
      <c r="D4" s="70"/>
      <c r="E4" s="32" t="s">
        <v>34</v>
      </c>
      <c r="F4" s="13"/>
      <c r="G4" s="41">
        <f>IF(F4="sim",100,0)</f>
        <v>0</v>
      </c>
      <c r="H4" s="49"/>
      <c r="I4" s="49"/>
      <c r="J4" s="21"/>
    </row>
    <row r="5" spans="1:10" ht="24.45" customHeight="1" thickTop="1" thickBot="1">
      <c r="A5" s="46"/>
      <c r="B5" s="54"/>
      <c r="C5" s="56"/>
      <c r="D5" s="70"/>
      <c r="E5" s="32" t="s">
        <v>35</v>
      </c>
      <c r="F5" s="13" t="s">
        <v>5</v>
      </c>
      <c r="G5" s="41">
        <f>IF(F5="sim",50,0)</f>
        <v>50</v>
      </c>
      <c r="H5" s="49"/>
      <c r="I5" s="49"/>
      <c r="J5" s="21"/>
    </row>
    <row r="6" spans="1:10" ht="27.45" customHeight="1" thickTop="1" thickBot="1">
      <c r="A6" s="46"/>
      <c r="B6" s="54"/>
      <c r="C6" s="56"/>
      <c r="D6" s="70"/>
      <c r="E6" s="32" t="s">
        <v>36</v>
      </c>
      <c r="F6" s="13"/>
      <c r="G6" s="41">
        <f>IF(F6="sim",1,0)</f>
        <v>0</v>
      </c>
      <c r="H6" s="49"/>
      <c r="I6" s="49"/>
      <c r="J6" s="21"/>
    </row>
    <row r="7" spans="1:10" ht="37.5" customHeight="1" thickTop="1" thickBot="1">
      <c r="A7" s="46"/>
      <c r="B7" s="54"/>
      <c r="C7" s="56"/>
      <c r="D7" s="70"/>
      <c r="E7" s="32" t="s">
        <v>71</v>
      </c>
      <c r="F7" s="11"/>
      <c r="G7" s="11">
        <f>SUM(G8:G10)</f>
        <v>50</v>
      </c>
      <c r="H7" s="49"/>
      <c r="I7" s="49"/>
      <c r="J7" s="62"/>
    </row>
    <row r="8" spans="1:10" ht="18.45" customHeight="1" thickTop="1" thickBot="1">
      <c r="A8" s="46"/>
      <c r="B8" s="54"/>
      <c r="C8" s="56"/>
      <c r="D8" s="70"/>
      <c r="E8" s="32" t="s">
        <v>37</v>
      </c>
      <c r="F8" s="13"/>
      <c r="G8" s="41">
        <f>IF(F8="sim",100,0)</f>
        <v>0</v>
      </c>
      <c r="H8" s="49"/>
      <c r="I8" s="49"/>
      <c r="J8" s="63"/>
    </row>
    <row r="9" spans="1:10" ht="21.45" customHeight="1" thickTop="1" thickBot="1">
      <c r="A9" s="46"/>
      <c r="B9" s="54"/>
      <c r="C9" s="56"/>
      <c r="D9" s="70"/>
      <c r="E9" s="32" t="s">
        <v>57</v>
      </c>
      <c r="F9" s="13" t="s">
        <v>5</v>
      </c>
      <c r="G9" s="41">
        <f>IF(F9="sim",50,0)</f>
        <v>50</v>
      </c>
      <c r="H9" s="49"/>
      <c r="I9" s="49"/>
      <c r="J9" s="63"/>
    </row>
    <row r="10" spans="1:10" ht="24" customHeight="1" thickTop="1" thickBot="1">
      <c r="A10" s="46"/>
      <c r="B10" s="54"/>
      <c r="C10" s="68"/>
      <c r="D10" s="71"/>
      <c r="E10" s="32" t="s">
        <v>58</v>
      </c>
      <c r="F10" s="13"/>
      <c r="G10" s="41">
        <f>IF(F10="sim",1,0)</f>
        <v>0</v>
      </c>
      <c r="H10" s="50"/>
      <c r="I10" s="49"/>
      <c r="J10" s="63"/>
    </row>
    <row r="11" spans="1:10" ht="36.450000000000003" customHeight="1" thickTop="1" thickBot="1">
      <c r="A11" s="46"/>
      <c r="B11" s="54"/>
      <c r="C11" s="55">
        <v>0.2</v>
      </c>
      <c r="D11" s="57" t="s">
        <v>17</v>
      </c>
      <c r="E11" s="32" t="s">
        <v>38</v>
      </c>
      <c r="F11" s="12"/>
      <c r="G11" s="11">
        <f>SUM(G12:G14)</f>
        <v>50</v>
      </c>
      <c r="H11" s="48">
        <f>AVERAGE(G11,G15,G19)</f>
        <v>50</v>
      </c>
      <c r="I11" s="49"/>
      <c r="J11" s="14"/>
    </row>
    <row r="12" spans="1:10" ht="30.6" customHeight="1" thickTop="1" thickBot="1">
      <c r="A12" s="46"/>
      <c r="B12" s="54"/>
      <c r="C12" s="56"/>
      <c r="D12" s="58"/>
      <c r="E12" s="38" t="s">
        <v>59</v>
      </c>
      <c r="F12" s="13"/>
      <c r="G12" s="41">
        <f>IF(F12="sim",100,0)</f>
        <v>0</v>
      </c>
      <c r="H12" s="49"/>
      <c r="I12" s="49"/>
      <c r="J12" s="62"/>
    </row>
    <row r="13" spans="1:10" ht="17.55" customHeight="1" thickTop="1" thickBot="1">
      <c r="A13" s="46"/>
      <c r="B13" s="54"/>
      <c r="C13" s="56"/>
      <c r="D13" s="58"/>
      <c r="E13" s="38" t="s">
        <v>60</v>
      </c>
      <c r="F13" s="13" t="s">
        <v>5</v>
      </c>
      <c r="G13" s="41">
        <f>IF(F13="sim",50,0)</f>
        <v>50</v>
      </c>
      <c r="H13" s="49"/>
      <c r="I13" s="49"/>
      <c r="J13" s="63"/>
    </row>
    <row r="14" spans="1:10" ht="18.45" customHeight="1" thickTop="1" thickBot="1">
      <c r="A14" s="46"/>
      <c r="B14" s="54"/>
      <c r="C14" s="56"/>
      <c r="D14" s="58"/>
      <c r="E14" s="38" t="s">
        <v>61</v>
      </c>
      <c r="F14" s="13"/>
      <c r="G14" s="41">
        <f>IF(F14="sim",1,0)</f>
        <v>0</v>
      </c>
      <c r="H14" s="49"/>
      <c r="I14" s="49"/>
      <c r="J14" s="63"/>
    </row>
    <row r="15" spans="1:10" ht="38.549999999999997" customHeight="1" thickTop="1" thickBot="1">
      <c r="A15" s="46"/>
      <c r="B15" s="54"/>
      <c r="C15" s="56"/>
      <c r="D15" s="58"/>
      <c r="E15" s="32" t="s">
        <v>56</v>
      </c>
      <c r="F15" s="12"/>
      <c r="G15" s="11">
        <f>SUM(G16:G18)</f>
        <v>50</v>
      </c>
      <c r="H15" s="49"/>
      <c r="I15" s="49"/>
      <c r="J15" s="24"/>
    </row>
    <row r="16" spans="1:10" ht="30.6" customHeight="1" thickTop="1" thickBot="1">
      <c r="A16" s="46"/>
      <c r="B16" s="54"/>
      <c r="C16" s="56"/>
      <c r="D16" s="58"/>
      <c r="E16" s="32" t="s">
        <v>39</v>
      </c>
      <c r="F16" s="13"/>
      <c r="G16" s="41">
        <f>IF(F16="sim",100,0)</f>
        <v>0</v>
      </c>
      <c r="H16" s="49"/>
      <c r="I16" s="49"/>
      <c r="J16" s="24"/>
    </row>
    <row r="17" spans="1:10" ht="19.95" customHeight="1" thickTop="1" thickBot="1">
      <c r="A17" s="46"/>
      <c r="B17" s="54"/>
      <c r="C17" s="56"/>
      <c r="D17" s="58"/>
      <c r="E17" s="32" t="s">
        <v>40</v>
      </c>
      <c r="F17" s="13" t="s">
        <v>5</v>
      </c>
      <c r="G17" s="41">
        <f>IF(F17="sim",50,0)</f>
        <v>50</v>
      </c>
      <c r="H17" s="49"/>
      <c r="I17" s="49"/>
      <c r="J17" s="24"/>
    </row>
    <row r="18" spans="1:10" ht="19.95" customHeight="1" thickTop="1" thickBot="1">
      <c r="A18" s="46"/>
      <c r="B18" s="54"/>
      <c r="C18" s="56"/>
      <c r="D18" s="58"/>
      <c r="E18" s="32" t="s">
        <v>41</v>
      </c>
      <c r="F18" s="13"/>
      <c r="G18" s="41">
        <f>IF(F18="sim",1,0)</f>
        <v>0</v>
      </c>
      <c r="H18" s="49"/>
      <c r="I18" s="49"/>
      <c r="J18" s="24"/>
    </row>
    <row r="19" spans="1:10" ht="45.45" customHeight="1" thickTop="1" thickBot="1">
      <c r="A19" s="46"/>
      <c r="B19" s="54"/>
      <c r="C19" s="56"/>
      <c r="D19" s="58"/>
      <c r="E19" s="32" t="s">
        <v>42</v>
      </c>
      <c r="F19" s="12"/>
      <c r="G19" s="11">
        <f>SUM(G20:G22)</f>
        <v>50</v>
      </c>
      <c r="H19" s="49"/>
      <c r="I19" s="49"/>
      <c r="J19" s="24"/>
    </row>
    <row r="20" spans="1:10" ht="30.6" customHeight="1" thickTop="1" thickBot="1">
      <c r="A20" s="46"/>
      <c r="B20" s="54"/>
      <c r="C20" s="56"/>
      <c r="D20" s="58"/>
      <c r="E20" s="32" t="s">
        <v>23</v>
      </c>
      <c r="F20" s="13"/>
      <c r="G20" s="41">
        <f>IF(F20="sim",100,0)</f>
        <v>0</v>
      </c>
      <c r="H20" s="49"/>
      <c r="I20" s="49"/>
      <c r="J20" s="24"/>
    </row>
    <row r="21" spans="1:10" ht="31.05" customHeight="1" thickTop="1" thickBot="1">
      <c r="A21" s="46"/>
      <c r="B21" s="54"/>
      <c r="C21" s="56"/>
      <c r="D21" s="58"/>
      <c r="E21" s="32" t="s">
        <v>24</v>
      </c>
      <c r="F21" s="13" t="s">
        <v>5</v>
      </c>
      <c r="G21" s="41">
        <f>IF(F21="sim",50,0)</f>
        <v>50</v>
      </c>
      <c r="H21" s="49"/>
      <c r="I21" s="49"/>
      <c r="J21" s="24"/>
    </row>
    <row r="22" spans="1:10" ht="30.6" customHeight="1" thickTop="1" thickBot="1">
      <c r="A22" s="47"/>
      <c r="B22" s="59"/>
      <c r="C22" s="68"/>
      <c r="D22" s="67"/>
      <c r="E22" s="32" t="s">
        <v>25</v>
      </c>
      <c r="F22" s="13"/>
      <c r="G22" s="41">
        <f>IF(F22="sim",1,0)</f>
        <v>0</v>
      </c>
      <c r="H22" s="50"/>
      <c r="I22" s="50"/>
      <c r="J22" s="24"/>
    </row>
    <row r="23" spans="1:10" ht="35.549999999999997" customHeight="1" thickTop="1" thickBot="1">
      <c r="A23" s="45" t="s">
        <v>1</v>
      </c>
      <c r="B23" s="53">
        <v>0.25</v>
      </c>
      <c r="C23" s="55">
        <v>0.11</v>
      </c>
      <c r="D23" s="57" t="s">
        <v>14</v>
      </c>
      <c r="E23" s="32" t="s">
        <v>62</v>
      </c>
      <c r="F23" s="12"/>
      <c r="G23" s="11">
        <f>SUM(G24:G26)</f>
        <v>100</v>
      </c>
      <c r="H23" s="48">
        <f>G23</f>
        <v>100</v>
      </c>
      <c r="I23" s="48">
        <f>(H23*C23+H27*C27+H35*C35)/0.25</f>
        <v>66.12</v>
      </c>
      <c r="J23" s="16"/>
    </row>
    <row r="24" spans="1:10" ht="26.55" customHeight="1" thickTop="1" thickBot="1">
      <c r="A24" s="46"/>
      <c r="B24" s="54"/>
      <c r="C24" s="56"/>
      <c r="D24" s="58"/>
      <c r="E24" s="38" t="s">
        <v>63</v>
      </c>
      <c r="F24" s="13" t="s">
        <v>5</v>
      </c>
      <c r="G24" s="41">
        <f>IF(F24="sim",100,0)</f>
        <v>100</v>
      </c>
      <c r="H24" s="49"/>
      <c r="I24" s="49"/>
      <c r="J24" s="23"/>
    </row>
    <row r="25" spans="1:10" ht="28.05" customHeight="1" thickTop="1" thickBot="1">
      <c r="A25" s="46"/>
      <c r="B25" s="54"/>
      <c r="C25" s="56"/>
      <c r="D25" s="58"/>
      <c r="E25" s="38" t="s">
        <v>64</v>
      </c>
      <c r="F25" s="13"/>
      <c r="G25" s="41">
        <f>IF(F25="sim",50,0)</f>
        <v>0</v>
      </c>
      <c r="H25" s="49"/>
      <c r="I25" s="49"/>
      <c r="J25" s="23"/>
    </row>
    <row r="26" spans="1:10" ht="25.5" customHeight="1" thickTop="1" thickBot="1">
      <c r="A26" s="46"/>
      <c r="B26" s="54"/>
      <c r="C26" s="68"/>
      <c r="D26" s="67"/>
      <c r="E26" s="38" t="s">
        <v>65</v>
      </c>
      <c r="F26" s="13"/>
      <c r="G26" s="41">
        <f>IF(F26="sim",1,0)</f>
        <v>0</v>
      </c>
      <c r="H26" s="50"/>
      <c r="I26" s="49"/>
      <c r="J26" s="23"/>
    </row>
    <row r="27" spans="1:10" ht="36.450000000000003" customHeight="1" thickTop="1" thickBot="1">
      <c r="A27" s="46"/>
      <c r="B27" s="54"/>
      <c r="C27" s="55">
        <v>0.11</v>
      </c>
      <c r="D27" s="57" t="s">
        <v>18</v>
      </c>
      <c r="E27" s="32" t="s">
        <v>43</v>
      </c>
      <c r="F27" s="11"/>
      <c r="G27" s="11">
        <f>SUM(G28:G30)</f>
        <v>50</v>
      </c>
      <c r="H27" s="48">
        <f>AVERAGE(G27,G31)</f>
        <v>50</v>
      </c>
      <c r="I27" s="49"/>
      <c r="J27" s="16"/>
    </row>
    <row r="28" spans="1:10" ht="16.95" customHeight="1" thickTop="1" thickBot="1">
      <c r="A28" s="46"/>
      <c r="B28" s="54"/>
      <c r="C28" s="56"/>
      <c r="D28" s="58"/>
      <c r="E28" s="32" t="s">
        <v>44</v>
      </c>
      <c r="F28" s="13"/>
      <c r="G28" s="41">
        <f>IF(F28="sim",100,0)</f>
        <v>0</v>
      </c>
      <c r="H28" s="49"/>
      <c r="I28" s="49"/>
      <c r="J28" s="62"/>
    </row>
    <row r="29" spans="1:10" ht="15.45" customHeight="1" thickTop="1" thickBot="1">
      <c r="A29" s="46"/>
      <c r="B29" s="54"/>
      <c r="C29" s="56"/>
      <c r="D29" s="58"/>
      <c r="E29" s="32" t="s">
        <v>45</v>
      </c>
      <c r="F29" s="13" t="s">
        <v>5</v>
      </c>
      <c r="G29" s="41">
        <f>IF(F29="sim",50,0)</f>
        <v>50</v>
      </c>
      <c r="H29" s="49"/>
      <c r="I29" s="49"/>
      <c r="J29" s="63"/>
    </row>
    <row r="30" spans="1:10" ht="16.95" customHeight="1" thickTop="1" thickBot="1">
      <c r="A30" s="46"/>
      <c r="B30" s="54"/>
      <c r="C30" s="56"/>
      <c r="D30" s="58"/>
      <c r="E30" s="32" t="s">
        <v>46</v>
      </c>
      <c r="F30" s="13"/>
      <c r="G30" s="41">
        <f>IF(F30="sim",1,0)</f>
        <v>0</v>
      </c>
      <c r="H30" s="49"/>
      <c r="I30" s="49"/>
      <c r="J30" s="63"/>
    </row>
    <row r="31" spans="1:10" ht="51.45" customHeight="1" thickTop="1" thickBot="1">
      <c r="A31" s="46"/>
      <c r="B31" s="54"/>
      <c r="C31" s="56"/>
      <c r="D31" s="58"/>
      <c r="E31" s="32" t="s">
        <v>66</v>
      </c>
      <c r="F31" s="11"/>
      <c r="G31" s="11">
        <f>SUM(G32:G34)</f>
        <v>50</v>
      </c>
      <c r="H31" s="49"/>
      <c r="I31" s="49"/>
      <c r="J31" s="17"/>
    </row>
    <row r="32" spans="1:10" ht="14.55" customHeight="1" thickTop="1" thickBot="1">
      <c r="A32" s="46"/>
      <c r="B32" s="54"/>
      <c r="C32" s="56"/>
      <c r="D32" s="58"/>
      <c r="E32" s="32" t="s">
        <v>47</v>
      </c>
      <c r="F32" s="13"/>
      <c r="G32" s="41">
        <f>IF(F32="sim",100,0)</f>
        <v>0</v>
      </c>
      <c r="H32" s="49"/>
      <c r="I32" s="49"/>
      <c r="J32" s="17"/>
    </row>
    <row r="33" spans="1:10" ht="14.55" customHeight="1" thickTop="1" thickBot="1">
      <c r="A33" s="46"/>
      <c r="B33" s="54"/>
      <c r="C33" s="56"/>
      <c r="D33" s="58"/>
      <c r="E33" s="32" t="s">
        <v>48</v>
      </c>
      <c r="F33" s="13" t="s">
        <v>5</v>
      </c>
      <c r="G33" s="41">
        <f>IF(F33="sim",50,0)</f>
        <v>50</v>
      </c>
      <c r="H33" s="49"/>
      <c r="I33" s="49"/>
      <c r="J33" s="24"/>
    </row>
    <row r="34" spans="1:10" ht="20.100000000000001" customHeight="1" thickTop="1" thickBot="1">
      <c r="A34" s="46"/>
      <c r="B34" s="54"/>
      <c r="C34" s="68"/>
      <c r="D34" s="67"/>
      <c r="E34" s="32" t="s">
        <v>49</v>
      </c>
      <c r="F34" s="13"/>
      <c r="G34" s="41">
        <f>IF(F34="sim",1,0)</f>
        <v>0</v>
      </c>
      <c r="H34" s="50"/>
      <c r="I34" s="49"/>
      <c r="J34" s="17"/>
    </row>
    <row r="35" spans="1:10" ht="55.95" customHeight="1" thickTop="1" thickBot="1">
      <c r="A35" s="46"/>
      <c r="B35" s="54"/>
      <c r="C35" s="55">
        <v>0.03</v>
      </c>
      <c r="D35" s="57" t="s">
        <v>31</v>
      </c>
      <c r="E35" s="32" t="s">
        <v>67</v>
      </c>
      <c r="F35" s="11"/>
      <c r="G35" s="11">
        <f>SUM(G36:G38)</f>
        <v>1</v>
      </c>
      <c r="H35" s="48">
        <f>G35</f>
        <v>1</v>
      </c>
      <c r="I35" s="49"/>
      <c r="J35" s="15"/>
    </row>
    <row r="36" spans="1:10" ht="15.6" thickTop="1" thickBot="1">
      <c r="A36" s="46"/>
      <c r="B36" s="54"/>
      <c r="C36" s="56"/>
      <c r="D36" s="58"/>
      <c r="E36" s="32" t="s">
        <v>50</v>
      </c>
      <c r="F36" s="13" t="s">
        <v>6</v>
      </c>
      <c r="G36" s="41">
        <f>IF(F36="sim",100,0)</f>
        <v>0</v>
      </c>
      <c r="H36" s="49"/>
      <c r="I36" s="49"/>
      <c r="J36" s="22"/>
    </row>
    <row r="37" spans="1:10" ht="15.6" thickTop="1" thickBot="1">
      <c r="A37" s="46"/>
      <c r="B37" s="54"/>
      <c r="C37" s="56"/>
      <c r="D37" s="58"/>
      <c r="E37" s="32" t="s">
        <v>51</v>
      </c>
      <c r="F37" s="13"/>
      <c r="G37" s="41">
        <f>IF(F37="sim",50,0)</f>
        <v>0</v>
      </c>
      <c r="H37" s="49"/>
      <c r="I37" s="49"/>
      <c r="J37" s="22"/>
    </row>
    <row r="38" spans="1:10" ht="15.6" thickTop="1" thickBot="1">
      <c r="A38" s="47"/>
      <c r="B38" s="59"/>
      <c r="C38" s="68"/>
      <c r="D38" s="67"/>
      <c r="E38" s="32" t="s">
        <v>52</v>
      </c>
      <c r="F38" s="13" t="s">
        <v>5</v>
      </c>
      <c r="G38" s="41">
        <f>IF(F38="sim",1,0)</f>
        <v>1</v>
      </c>
      <c r="H38" s="50"/>
      <c r="I38" s="50"/>
      <c r="J38" s="22"/>
    </row>
    <row r="39" spans="1:10" ht="286.05" customHeight="1" thickTop="1" thickBot="1">
      <c r="A39" s="45" t="s">
        <v>2</v>
      </c>
      <c r="B39" s="53">
        <v>0.3</v>
      </c>
      <c r="C39" s="55">
        <v>0.15</v>
      </c>
      <c r="D39" s="69" t="s">
        <v>11</v>
      </c>
      <c r="E39" s="32" t="s">
        <v>68</v>
      </c>
      <c r="F39" s="11"/>
      <c r="G39" s="11">
        <f>SUM(G40:G42)</f>
        <v>50</v>
      </c>
      <c r="H39" s="48">
        <f>G39</f>
        <v>50</v>
      </c>
      <c r="I39" s="48">
        <f>AVERAGE(H39:H46)</f>
        <v>50</v>
      </c>
      <c r="J39" s="60"/>
    </row>
    <row r="40" spans="1:10" ht="15.6" thickTop="1" thickBot="1">
      <c r="A40" s="46"/>
      <c r="B40" s="54"/>
      <c r="C40" s="56"/>
      <c r="D40" s="70"/>
      <c r="E40" s="32" t="s">
        <v>28</v>
      </c>
      <c r="F40" s="13"/>
      <c r="G40" s="41">
        <f>IF(F40="sim",100,0)</f>
        <v>0</v>
      </c>
      <c r="H40" s="49"/>
      <c r="I40" s="49"/>
      <c r="J40" s="61"/>
    </row>
    <row r="41" spans="1:10" ht="15.6" thickTop="1" thickBot="1">
      <c r="A41" s="46"/>
      <c r="B41" s="54"/>
      <c r="C41" s="56"/>
      <c r="D41" s="70"/>
      <c r="E41" s="32" t="s">
        <v>29</v>
      </c>
      <c r="F41" s="13" t="s">
        <v>5</v>
      </c>
      <c r="G41" s="41">
        <f>IF(F41="sim",50,0)</f>
        <v>50</v>
      </c>
      <c r="H41" s="49"/>
      <c r="I41" s="49"/>
      <c r="J41" s="61"/>
    </row>
    <row r="42" spans="1:10" ht="15.6" thickTop="1" thickBot="1">
      <c r="A42" s="46"/>
      <c r="B42" s="54"/>
      <c r="C42" s="56"/>
      <c r="D42" s="70"/>
      <c r="E42" s="32" t="s">
        <v>30</v>
      </c>
      <c r="F42" s="13"/>
      <c r="G42" s="41">
        <f>IF(F42="sim",1,0)</f>
        <v>0</v>
      </c>
      <c r="H42" s="49"/>
      <c r="I42" s="49"/>
      <c r="J42" s="61"/>
    </row>
    <row r="43" spans="1:10" ht="143.55000000000001" customHeight="1" thickTop="1" thickBot="1">
      <c r="A43" s="46"/>
      <c r="B43" s="54"/>
      <c r="C43" s="64">
        <v>0.15</v>
      </c>
      <c r="D43" s="57" t="s">
        <v>12</v>
      </c>
      <c r="E43" s="32" t="s">
        <v>69</v>
      </c>
      <c r="F43" s="11"/>
      <c r="G43" s="11">
        <f>SUM(G44:G46)</f>
        <v>50</v>
      </c>
      <c r="H43" s="49">
        <f>G43</f>
        <v>50</v>
      </c>
      <c r="I43" s="49"/>
      <c r="J43" s="20"/>
    </row>
    <row r="44" spans="1:10" ht="15.6" thickTop="1" thickBot="1">
      <c r="A44" s="46"/>
      <c r="B44" s="54"/>
      <c r="C44" s="65"/>
      <c r="D44" s="58"/>
      <c r="E44" s="32" t="s">
        <v>28</v>
      </c>
      <c r="F44" s="13"/>
      <c r="G44" s="41">
        <f>IF(F44="sim",100,0)</f>
        <v>0</v>
      </c>
      <c r="H44" s="49"/>
      <c r="I44" s="49"/>
      <c r="J44" s="22"/>
    </row>
    <row r="45" spans="1:10" ht="15.6" thickTop="1" thickBot="1">
      <c r="A45" s="46"/>
      <c r="B45" s="54"/>
      <c r="C45" s="65"/>
      <c r="D45" s="58"/>
      <c r="E45" s="32" t="s">
        <v>29</v>
      </c>
      <c r="F45" s="13" t="s">
        <v>5</v>
      </c>
      <c r="G45" s="41">
        <f>IF(F45="sim",50,0)</f>
        <v>50</v>
      </c>
      <c r="H45" s="49"/>
      <c r="I45" s="49"/>
      <c r="J45" s="22"/>
    </row>
    <row r="46" spans="1:10" ht="15.6" thickTop="1" thickBot="1">
      <c r="A46" s="47"/>
      <c r="B46" s="59"/>
      <c r="C46" s="66"/>
      <c r="D46" s="67"/>
      <c r="E46" s="32" t="s">
        <v>30</v>
      </c>
      <c r="F46" s="13"/>
      <c r="G46" s="41">
        <f>IF(F46="sim",1,0)</f>
        <v>0</v>
      </c>
      <c r="H46" s="50"/>
      <c r="I46" s="50"/>
      <c r="J46" s="22"/>
    </row>
    <row r="47" spans="1:10" ht="52.05" customHeight="1" thickTop="1" thickBot="1">
      <c r="A47" s="51" t="s">
        <v>3</v>
      </c>
      <c r="B47" s="53">
        <v>0.05</v>
      </c>
      <c r="C47" s="55">
        <v>0.05</v>
      </c>
      <c r="D47" s="57" t="s">
        <v>13</v>
      </c>
      <c r="E47" s="32" t="s">
        <v>32</v>
      </c>
      <c r="F47" s="11"/>
      <c r="G47" s="11">
        <f>SUM(G48:G50)</f>
        <v>1</v>
      </c>
      <c r="H47" s="48">
        <f>G47</f>
        <v>1</v>
      </c>
      <c r="I47" s="48">
        <f>H47</f>
        <v>1</v>
      </c>
      <c r="J47" s="14"/>
    </row>
    <row r="48" spans="1:10" ht="18" customHeight="1" thickTop="1" thickBot="1">
      <c r="A48" s="52"/>
      <c r="B48" s="54"/>
      <c r="C48" s="56"/>
      <c r="D48" s="58"/>
      <c r="E48" s="32" t="s">
        <v>53</v>
      </c>
      <c r="F48" s="13"/>
      <c r="G48" s="41">
        <f>IF(F48="sim",100,0)</f>
        <v>0</v>
      </c>
      <c r="H48" s="49"/>
      <c r="I48" s="49"/>
      <c r="J48" s="25"/>
    </row>
    <row r="49" spans="1:10" ht="21.45" customHeight="1" thickTop="1" thickBot="1">
      <c r="A49" s="52"/>
      <c r="B49" s="54"/>
      <c r="C49" s="56"/>
      <c r="D49" s="58"/>
      <c r="E49" s="32" t="s">
        <v>54</v>
      </c>
      <c r="F49" s="13"/>
      <c r="G49" s="41">
        <f>IF(F49="sim",50,0)</f>
        <v>0</v>
      </c>
      <c r="H49" s="49"/>
      <c r="I49" s="49"/>
      <c r="J49" s="25"/>
    </row>
    <row r="50" spans="1:10" ht="21.6" thickTop="1" thickBot="1">
      <c r="A50" s="52"/>
      <c r="B50" s="54"/>
      <c r="C50" s="56"/>
      <c r="D50" s="58"/>
      <c r="E50" s="32" t="s">
        <v>55</v>
      </c>
      <c r="F50" s="13" t="s">
        <v>5</v>
      </c>
      <c r="G50" s="41">
        <f>IF(F50="sim",1,0)</f>
        <v>1</v>
      </c>
      <c r="H50" s="50"/>
      <c r="I50" s="50"/>
      <c r="J50" s="25"/>
    </row>
    <row r="51" spans="1:10" ht="15.45" thickTop="1" thickBot="1">
      <c r="A51" s="3"/>
      <c r="B51" s="3"/>
      <c r="C51" s="9"/>
      <c r="D51" s="4"/>
      <c r="E51" s="5"/>
      <c r="F51" s="6" t="s">
        <v>7</v>
      </c>
      <c r="G51" s="18"/>
      <c r="H51" s="18"/>
      <c r="I51" s="40">
        <f>IF(I3&lt;30,0,IF(I3*B3+I23*B23+I39*B39&lt;50,0,IF(I3*B3+I23*B23+I39*B39+I47*B47&lt;50,0,I3*B3+I23*B23+I39*B39+I47*B47)))</f>
        <v>51.58</v>
      </c>
      <c r="J51" s="19"/>
    </row>
    <row r="52" spans="1:10" ht="15" thickTop="1"/>
  </sheetData>
  <mergeCells count="40">
    <mergeCell ref="B3:B22"/>
    <mergeCell ref="A3:A22"/>
    <mergeCell ref="J7:J10"/>
    <mergeCell ref="J12:J14"/>
    <mergeCell ref="C11:C22"/>
    <mergeCell ref="D11:D22"/>
    <mergeCell ref="H11:H22"/>
    <mergeCell ref="C3:C10"/>
    <mergeCell ref="D3:D10"/>
    <mergeCell ref="H3:H10"/>
    <mergeCell ref="I3:I22"/>
    <mergeCell ref="C27:C34"/>
    <mergeCell ref="C39:C42"/>
    <mergeCell ref="D39:D42"/>
    <mergeCell ref="H39:H42"/>
    <mergeCell ref="D27:D34"/>
    <mergeCell ref="H27:H34"/>
    <mergeCell ref="J39:J42"/>
    <mergeCell ref="J28:J30"/>
    <mergeCell ref="I47:I50"/>
    <mergeCell ref="I23:I38"/>
    <mergeCell ref="H43:H46"/>
    <mergeCell ref="H35:H38"/>
    <mergeCell ref="H23:H26"/>
    <mergeCell ref="A39:A46"/>
    <mergeCell ref="A23:A38"/>
    <mergeCell ref="I39:I46"/>
    <mergeCell ref="A47:A50"/>
    <mergeCell ref="B47:B50"/>
    <mergeCell ref="C47:C50"/>
    <mergeCell ref="D47:D50"/>
    <mergeCell ref="H47:H50"/>
    <mergeCell ref="B23:B38"/>
    <mergeCell ref="B39:B46"/>
    <mergeCell ref="C43:C46"/>
    <mergeCell ref="D43:D46"/>
    <mergeCell ref="C23:C26"/>
    <mergeCell ref="D23:D26"/>
    <mergeCell ref="C35:C38"/>
    <mergeCell ref="D35:D38"/>
  </mergeCells>
  <conditionalFormatting sqref="F28:F29">
    <cfRule type="uniqueValues" dxfId="4" priority="2"/>
  </conditionalFormatting>
  <conditionalFormatting sqref="F12:F14 F16:F18 F20:F22">
    <cfRule type="uniqueValues" dxfId="3" priority="15"/>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F3:F6 F8:F10 F28:F30 F12:F26 F32:F38 F40:F50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zoomScale="130" zoomScaleNormal="130" workbookViewId="0">
      <selection activeCell="F13" sqref="F13"/>
    </sheetView>
  </sheetViews>
  <sheetFormatPr defaultRowHeight="14.4"/>
  <cols>
    <col min="1" max="1" width="11.77734375" customWidth="1"/>
    <col min="2" max="2" width="12.21875" customWidth="1"/>
    <col min="3" max="3" width="13.21875" customWidth="1"/>
    <col min="4" max="4" width="19.88671875" customWidth="1"/>
    <col min="5" max="5" width="68.88671875" style="43" customWidth="1"/>
    <col min="6" max="6" width="24.21875" customWidth="1"/>
    <col min="7" max="8" width="11.21875" customWidth="1"/>
    <col min="9" max="9" width="10.77734375" customWidth="1"/>
    <col min="10" max="10" width="33.77734375" customWidth="1"/>
  </cols>
  <sheetData>
    <row r="1" spans="1:10" ht="48.6" customHeight="1" thickTop="1" thickBot="1">
      <c r="A1" s="10" t="s">
        <v>16</v>
      </c>
      <c r="B1" s="10" t="s">
        <v>4</v>
      </c>
      <c r="C1" s="10" t="s">
        <v>15</v>
      </c>
      <c r="D1" s="10" t="s">
        <v>8</v>
      </c>
      <c r="E1" s="42" t="s">
        <v>9</v>
      </c>
      <c r="F1" s="10" t="s">
        <v>21</v>
      </c>
      <c r="G1" s="10"/>
      <c r="H1" s="10" t="s">
        <v>27</v>
      </c>
      <c r="I1" s="10" t="s">
        <v>26</v>
      </c>
      <c r="J1" s="10" t="s">
        <v>22</v>
      </c>
    </row>
    <row r="2" spans="1:10" ht="15.45" hidden="1" thickTop="1" thickBot="1">
      <c r="A2" s="7"/>
      <c r="B2" s="7"/>
      <c r="C2" s="8"/>
      <c r="D2" s="7"/>
      <c r="E2" s="7"/>
      <c r="F2" s="1" t="e">
        <f>OR(F3="sim",F7="sim",F8="sim",#REF!="sim", F10="sim")</f>
        <v>#REF!</v>
      </c>
      <c r="G2" s="2"/>
      <c r="H2" s="2"/>
      <c r="I2" s="2"/>
      <c r="J2" s="2"/>
    </row>
    <row r="3" spans="1:10" ht="61.05" customHeight="1" thickTop="1" thickBot="1">
      <c r="A3" s="45" t="s">
        <v>0</v>
      </c>
      <c r="B3" s="53">
        <v>0.4</v>
      </c>
      <c r="C3" s="55">
        <v>0.2</v>
      </c>
      <c r="D3" s="69" t="s">
        <v>10</v>
      </c>
      <c r="E3" s="32" t="s">
        <v>70</v>
      </c>
      <c r="F3" s="31"/>
      <c r="G3" s="31">
        <f>SUM(G4:G6)</f>
        <v>0</v>
      </c>
      <c r="H3" s="48">
        <f>AVERAGE(G3,G7)</f>
        <v>0</v>
      </c>
      <c r="I3" s="48">
        <f>AVERAGE(H3:H22)</f>
        <v>0</v>
      </c>
      <c r="J3" s="26"/>
    </row>
    <row r="4" spans="1:10" ht="27" customHeight="1" thickTop="1" thickBot="1">
      <c r="A4" s="46"/>
      <c r="B4" s="54"/>
      <c r="C4" s="56"/>
      <c r="D4" s="70"/>
      <c r="E4" s="32" t="s">
        <v>80</v>
      </c>
      <c r="F4" s="13"/>
      <c r="G4" s="31">
        <f>IF(F4="sim",5,0)</f>
        <v>0</v>
      </c>
      <c r="H4" s="49"/>
      <c r="I4" s="49"/>
      <c r="J4" s="26"/>
    </row>
    <row r="5" spans="1:10" ht="24.45" customHeight="1" thickTop="1" thickBot="1">
      <c r="A5" s="46"/>
      <c r="B5" s="54"/>
      <c r="C5" s="56"/>
      <c r="D5" s="70"/>
      <c r="E5" s="32" t="s">
        <v>81</v>
      </c>
      <c r="F5" s="13"/>
      <c r="G5" s="31">
        <f>IF(F5="sim",3,0)</f>
        <v>0</v>
      </c>
      <c r="H5" s="49"/>
      <c r="I5" s="49"/>
      <c r="J5" s="26"/>
    </row>
    <row r="6" spans="1:10" ht="27.45" customHeight="1" thickTop="1" thickBot="1">
      <c r="A6" s="46"/>
      <c r="B6" s="54"/>
      <c r="C6" s="56"/>
      <c r="D6" s="70"/>
      <c r="E6" s="32" t="s">
        <v>82</v>
      </c>
      <c r="F6" s="13"/>
      <c r="G6" s="31">
        <f>IF(F6="sim",1,0)</f>
        <v>0</v>
      </c>
      <c r="H6" s="49"/>
      <c r="I6" s="49"/>
      <c r="J6" s="26"/>
    </row>
    <row r="7" spans="1:10" ht="37.5" customHeight="1" thickTop="1" thickBot="1">
      <c r="A7" s="46"/>
      <c r="B7" s="54"/>
      <c r="C7" s="56"/>
      <c r="D7" s="70"/>
      <c r="E7" s="32" t="s">
        <v>74</v>
      </c>
      <c r="F7" s="31"/>
      <c r="G7" s="31">
        <f>SUM(G8:G10)</f>
        <v>0</v>
      </c>
      <c r="H7" s="49"/>
      <c r="I7" s="49"/>
      <c r="J7" s="62"/>
    </row>
    <row r="8" spans="1:10" ht="18.45" customHeight="1" thickTop="1" thickBot="1">
      <c r="A8" s="46"/>
      <c r="B8" s="54"/>
      <c r="C8" s="56"/>
      <c r="D8" s="70"/>
      <c r="E8" s="32" t="s">
        <v>83</v>
      </c>
      <c r="F8" s="13"/>
      <c r="G8" s="31">
        <f>IF(F8="sim",5,0)</f>
        <v>0</v>
      </c>
      <c r="H8" s="49"/>
      <c r="I8" s="49"/>
      <c r="J8" s="63"/>
    </row>
    <row r="9" spans="1:10" ht="21.45" customHeight="1" thickTop="1" thickBot="1">
      <c r="A9" s="46"/>
      <c r="B9" s="54"/>
      <c r="C9" s="56"/>
      <c r="D9" s="70"/>
      <c r="E9" s="32" t="s">
        <v>84</v>
      </c>
      <c r="F9" s="13"/>
      <c r="G9" s="31">
        <f>IF(F9="sim",3,0)</f>
        <v>0</v>
      </c>
      <c r="H9" s="49"/>
      <c r="I9" s="49"/>
      <c r="J9" s="63"/>
    </row>
    <row r="10" spans="1:10" ht="24" customHeight="1" thickTop="1" thickBot="1">
      <c r="A10" s="46"/>
      <c r="B10" s="54"/>
      <c r="C10" s="68"/>
      <c r="D10" s="71"/>
      <c r="E10" s="32" t="s">
        <v>85</v>
      </c>
      <c r="F10" s="13"/>
      <c r="G10" s="31">
        <f>IF(F10="sim",1,0)</f>
        <v>0</v>
      </c>
      <c r="H10" s="50"/>
      <c r="I10" s="49"/>
      <c r="J10" s="63"/>
    </row>
    <row r="11" spans="1:10" ht="36.450000000000003" customHeight="1" thickTop="1" thickBot="1">
      <c r="A11" s="46"/>
      <c r="B11" s="54"/>
      <c r="C11" s="55">
        <v>0.2</v>
      </c>
      <c r="D11" s="57" t="s">
        <v>17</v>
      </c>
      <c r="E11" s="32" t="s">
        <v>38</v>
      </c>
      <c r="F11" s="12"/>
      <c r="G11" s="31">
        <f>SUM(G12:G14)</f>
        <v>0</v>
      </c>
      <c r="H11" s="48">
        <f>AVERAGE(G11,G15, G19)</f>
        <v>0</v>
      </c>
      <c r="I11" s="49"/>
      <c r="J11" s="26"/>
    </row>
    <row r="12" spans="1:10" ht="30.6" customHeight="1" thickTop="1" thickBot="1">
      <c r="A12" s="46"/>
      <c r="B12" s="54"/>
      <c r="C12" s="56"/>
      <c r="D12" s="58"/>
      <c r="E12" s="32" t="s">
        <v>101</v>
      </c>
      <c r="F12" s="13"/>
      <c r="G12" s="31">
        <f>IF(F12="sim",5,0)</f>
        <v>0</v>
      </c>
      <c r="H12" s="49"/>
      <c r="I12" s="49"/>
      <c r="J12" s="62"/>
    </row>
    <row r="13" spans="1:10" ht="17.55" customHeight="1" thickTop="1" thickBot="1">
      <c r="A13" s="46"/>
      <c r="B13" s="54"/>
      <c r="C13" s="56"/>
      <c r="D13" s="58"/>
      <c r="E13" s="32" t="s">
        <v>102</v>
      </c>
      <c r="F13" s="13"/>
      <c r="G13" s="31">
        <f>IF(F13="sim",3,0)</f>
        <v>0</v>
      </c>
      <c r="H13" s="49"/>
      <c r="I13" s="49"/>
      <c r="J13" s="63"/>
    </row>
    <row r="14" spans="1:10" ht="18.45" customHeight="1" thickTop="1" thickBot="1">
      <c r="A14" s="46"/>
      <c r="B14" s="54"/>
      <c r="C14" s="56"/>
      <c r="D14" s="58"/>
      <c r="E14" s="32" t="s">
        <v>103</v>
      </c>
      <c r="F14" s="13"/>
      <c r="G14" s="31">
        <f>IF(F14="sim",1,0)</f>
        <v>0</v>
      </c>
      <c r="H14" s="49"/>
      <c r="I14" s="49"/>
      <c r="J14" s="63"/>
    </row>
    <row r="15" spans="1:10" ht="53.55" customHeight="1" thickTop="1" thickBot="1">
      <c r="A15" s="46"/>
      <c r="B15" s="54"/>
      <c r="C15" s="56"/>
      <c r="D15" s="58"/>
      <c r="E15" s="32" t="s">
        <v>75</v>
      </c>
      <c r="F15" s="12"/>
      <c r="G15" s="31">
        <f>SUM(G16:G18)</f>
        <v>0</v>
      </c>
      <c r="H15" s="49"/>
      <c r="I15" s="49"/>
      <c r="J15" s="30"/>
    </row>
    <row r="16" spans="1:10" ht="25.95" customHeight="1" thickTop="1" thickBot="1">
      <c r="A16" s="46"/>
      <c r="B16" s="54"/>
      <c r="C16" s="56"/>
      <c r="D16" s="58"/>
      <c r="E16" s="32" t="s">
        <v>86</v>
      </c>
      <c r="F16" s="13"/>
      <c r="G16" s="31">
        <f>IF(F16="sim",5,0)</f>
        <v>0</v>
      </c>
      <c r="H16" s="49"/>
      <c r="I16" s="49"/>
      <c r="J16" s="30"/>
    </row>
    <row r="17" spans="1:10" ht="36" customHeight="1" thickTop="1" thickBot="1">
      <c r="A17" s="46"/>
      <c r="B17" s="54"/>
      <c r="C17" s="56"/>
      <c r="D17" s="58"/>
      <c r="E17" s="32" t="s">
        <v>87</v>
      </c>
      <c r="F17" s="13"/>
      <c r="G17" s="31">
        <f>IF(F17="sim",3,0)</f>
        <v>0</v>
      </c>
      <c r="H17" s="49"/>
      <c r="I17" s="49"/>
      <c r="J17" s="30"/>
    </row>
    <row r="18" spans="1:10" ht="27.45" customHeight="1" thickTop="1" thickBot="1">
      <c r="A18" s="46"/>
      <c r="B18" s="54"/>
      <c r="C18" s="56"/>
      <c r="D18" s="58"/>
      <c r="E18" s="32" t="s">
        <v>88</v>
      </c>
      <c r="F18" s="13"/>
      <c r="G18" s="31">
        <f>IF(F18="sim",1,0)</f>
        <v>0</v>
      </c>
      <c r="H18" s="49"/>
      <c r="I18" s="49"/>
      <c r="J18" s="30"/>
    </row>
    <row r="19" spans="1:10" ht="15.6" thickTop="1" thickBot="1">
      <c r="A19" s="46"/>
      <c r="B19" s="54"/>
      <c r="C19" s="56"/>
      <c r="D19" s="58"/>
      <c r="E19" s="32" t="s">
        <v>76</v>
      </c>
      <c r="F19" s="12"/>
      <c r="G19" s="31">
        <f>SUM(G20:G22)</f>
        <v>0</v>
      </c>
      <c r="H19" s="49"/>
      <c r="I19" s="49"/>
      <c r="J19" s="30"/>
    </row>
    <row r="20" spans="1:10" ht="15.6" thickTop="1" thickBot="1">
      <c r="A20" s="46"/>
      <c r="B20" s="54"/>
      <c r="C20" s="56"/>
      <c r="D20" s="58"/>
      <c r="E20" s="32" t="s">
        <v>104</v>
      </c>
      <c r="F20" s="13"/>
      <c r="G20" s="31">
        <f>IF(F20="sim",5,0)</f>
        <v>0</v>
      </c>
      <c r="H20" s="49"/>
      <c r="I20" s="49"/>
      <c r="J20" s="30"/>
    </row>
    <row r="21" spans="1:10" ht="15.6" thickTop="1" thickBot="1">
      <c r="A21" s="46"/>
      <c r="B21" s="54"/>
      <c r="C21" s="56"/>
      <c r="D21" s="58"/>
      <c r="E21" s="32" t="s">
        <v>105</v>
      </c>
      <c r="F21" s="13"/>
      <c r="G21" s="31">
        <f>IF(F21="sim",3,0)</f>
        <v>0</v>
      </c>
      <c r="H21" s="49"/>
      <c r="I21" s="49"/>
      <c r="J21" s="30"/>
    </row>
    <row r="22" spans="1:10" ht="15.6" thickTop="1" thickBot="1">
      <c r="A22" s="47"/>
      <c r="B22" s="59"/>
      <c r="C22" s="68"/>
      <c r="D22" s="67"/>
      <c r="E22" s="32" t="s">
        <v>106</v>
      </c>
      <c r="F22" s="13"/>
      <c r="G22" s="31">
        <f>IF(F22="sim",1,0)</f>
        <v>0</v>
      </c>
      <c r="H22" s="50"/>
      <c r="I22" s="50"/>
      <c r="J22" s="30"/>
    </row>
    <row r="23" spans="1:10" ht="35.549999999999997" customHeight="1" thickTop="1" thickBot="1">
      <c r="A23" s="45" t="s">
        <v>1</v>
      </c>
      <c r="B23" s="53">
        <v>0.25</v>
      </c>
      <c r="C23" s="72">
        <v>6.25E-2</v>
      </c>
      <c r="D23" s="57" t="s">
        <v>14</v>
      </c>
      <c r="E23" s="32" t="s">
        <v>62</v>
      </c>
      <c r="F23" s="12"/>
      <c r="G23" s="31">
        <f>SUM(G24:G26)</f>
        <v>0</v>
      </c>
      <c r="H23" s="48">
        <f>G23</f>
        <v>0</v>
      </c>
      <c r="I23" s="48">
        <f>AVERAGE(H23:H46)</f>
        <v>0</v>
      </c>
      <c r="J23" s="29"/>
    </row>
    <row r="24" spans="1:10" ht="26.55" customHeight="1" thickTop="1" thickBot="1">
      <c r="A24" s="46"/>
      <c r="B24" s="54"/>
      <c r="C24" s="73"/>
      <c r="D24" s="58"/>
      <c r="E24" s="32" t="s">
        <v>107</v>
      </c>
      <c r="F24" s="13"/>
      <c r="G24" s="31">
        <f>IF(F24="sim",5,0)</f>
        <v>0</v>
      </c>
      <c r="H24" s="49"/>
      <c r="I24" s="49"/>
      <c r="J24" s="29"/>
    </row>
    <row r="25" spans="1:10" ht="28.05" customHeight="1" thickTop="1" thickBot="1">
      <c r="A25" s="46"/>
      <c r="B25" s="54"/>
      <c r="C25" s="73"/>
      <c r="D25" s="58"/>
      <c r="E25" s="32" t="s">
        <v>108</v>
      </c>
      <c r="F25" s="13"/>
      <c r="G25" s="31">
        <f>IF(F25="sim",3,0)</f>
        <v>0</v>
      </c>
      <c r="H25" s="49"/>
      <c r="I25" s="49"/>
      <c r="J25" s="29"/>
    </row>
    <row r="26" spans="1:10" ht="25.5" customHeight="1" thickTop="1" thickBot="1">
      <c r="A26" s="46"/>
      <c r="B26" s="54"/>
      <c r="C26" s="74"/>
      <c r="D26" s="67"/>
      <c r="E26" s="32" t="s">
        <v>109</v>
      </c>
      <c r="F26" s="13"/>
      <c r="G26" s="31">
        <f>IF(F26="sim",1,0)</f>
        <v>0</v>
      </c>
      <c r="H26" s="50"/>
      <c r="I26" s="49"/>
      <c r="J26" s="29"/>
    </row>
    <row r="27" spans="1:10" ht="36.450000000000003" customHeight="1" thickTop="1" thickBot="1">
      <c r="A27" s="46"/>
      <c r="B27" s="54"/>
      <c r="C27" s="72">
        <v>6.25E-2</v>
      </c>
      <c r="D27" s="57" t="s">
        <v>18</v>
      </c>
      <c r="E27" s="32" t="s">
        <v>72</v>
      </c>
      <c r="F27" s="31"/>
      <c r="G27" s="31">
        <f>SUM(G28:G30)</f>
        <v>0</v>
      </c>
      <c r="H27" s="48">
        <f>AVERAGE(G27,G31)</f>
        <v>0</v>
      </c>
      <c r="I27" s="49"/>
      <c r="J27" s="29"/>
    </row>
    <row r="28" spans="1:10" ht="16.95" customHeight="1" thickTop="1" thickBot="1">
      <c r="A28" s="46"/>
      <c r="B28" s="54"/>
      <c r="C28" s="73"/>
      <c r="D28" s="58"/>
      <c r="E28" s="32" t="s">
        <v>110</v>
      </c>
      <c r="F28" s="13"/>
      <c r="G28" s="31">
        <f>IF(F28="sim",5,0)</f>
        <v>0</v>
      </c>
      <c r="H28" s="49"/>
      <c r="I28" s="49"/>
      <c r="J28" s="62"/>
    </row>
    <row r="29" spans="1:10" ht="15.45" customHeight="1" thickTop="1" thickBot="1">
      <c r="A29" s="46"/>
      <c r="B29" s="54"/>
      <c r="C29" s="73"/>
      <c r="D29" s="58"/>
      <c r="E29" s="32" t="s">
        <v>111</v>
      </c>
      <c r="F29" s="13"/>
      <c r="G29" s="31">
        <f>IF(F29="sim",3,0)</f>
        <v>0</v>
      </c>
      <c r="H29" s="49"/>
      <c r="I29" s="49"/>
      <c r="J29" s="63"/>
    </row>
    <row r="30" spans="1:10" ht="16.95" customHeight="1" thickTop="1" thickBot="1">
      <c r="A30" s="46"/>
      <c r="B30" s="54"/>
      <c r="C30" s="73"/>
      <c r="D30" s="58"/>
      <c r="E30" s="32" t="s">
        <v>112</v>
      </c>
      <c r="F30" s="13"/>
      <c r="G30" s="31">
        <f>IF(F30="sim",1,0)</f>
        <v>0</v>
      </c>
      <c r="H30" s="49"/>
      <c r="I30" s="49"/>
      <c r="J30" s="63"/>
    </row>
    <row r="31" spans="1:10" ht="51.45" customHeight="1" thickTop="1" thickBot="1">
      <c r="A31" s="46"/>
      <c r="B31" s="54"/>
      <c r="C31" s="73"/>
      <c r="D31" s="58"/>
      <c r="E31" s="32" t="s">
        <v>77</v>
      </c>
      <c r="F31" s="31"/>
      <c r="G31" s="31">
        <f>SUM(G32:G34)</f>
        <v>0</v>
      </c>
      <c r="H31" s="49"/>
      <c r="I31" s="49"/>
      <c r="J31" s="30"/>
    </row>
    <row r="32" spans="1:10" ht="14.55" customHeight="1" thickTop="1" thickBot="1">
      <c r="A32" s="46"/>
      <c r="B32" s="54"/>
      <c r="C32" s="73"/>
      <c r="D32" s="58"/>
      <c r="E32" s="32" t="s">
        <v>89</v>
      </c>
      <c r="F32" s="13"/>
      <c r="G32" s="31">
        <f>IF(F32="sim",5,0)</f>
        <v>0</v>
      </c>
      <c r="H32" s="49"/>
      <c r="I32" s="49"/>
      <c r="J32" s="30"/>
    </row>
    <row r="33" spans="1:10" ht="14.55" customHeight="1" thickTop="1" thickBot="1">
      <c r="A33" s="46"/>
      <c r="B33" s="54"/>
      <c r="C33" s="73"/>
      <c r="D33" s="58"/>
      <c r="E33" s="32" t="s">
        <v>90</v>
      </c>
      <c r="F33" s="13"/>
      <c r="G33" s="31">
        <f>IF(F33="sim",3,0)</f>
        <v>0</v>
      </c>
      <c r="H33" s="49"/>
      <c r="I33" s="49"/>
      <c r="J33" s="30"/>
    </row>
    <row r="34" spans="1:10" ht="20.100000000000001" customHeight="1" thickTop="1" thickBot="1">
      <c r="A34" s="46"/>
      <c r="B34" s="54"/>
      <c r="C34" s="74"/>
      <c r="D34" s="67"/>
      <c r="E34" s="32" t="s">
        <v>91</v>
      </c>
      <c r="F34" s="13"/>
      <c r="G34" s="31">
        <f>IF(F34="sim",1,0)</f>
        <v>0</v>
      </c>
      <c r="H34" s="50"/>
      <c r="I34" s="49"/>
      <c r="J34" s="30"/>
    </row>
    <row r="35" spans="1:10" ht="20.100000000000001" customHeight="1" thickTop="1" thickBot="1">
      <c r="A35" s="46"/>
      <c r="B35" s="54"/>
      <c r="C35" s="39"/>
      <c r="D35" s="34"/>
      <c r="E35" s="32" t="s">
        <v>78</v>
      </c>
      <c r="F35" s="31"/>
      <c r="G35" s="31"/>
      <c r="H35" s="48">
        <f>AVERAGE(G35,G39)</f>
        <v>0</v>
      </c>
      <c r="I35" s="49"/>
      <c r="J35" s="35"/>
    </row>
    <row r="36" spans="1:10" ht="20.100000000000001" customHeight="1" thickTop="1" thickBot="1">
      <c r="A36" s="46"/>
      <c r="B36" s="54"/>
      <c r="C36" s="73">
        <v>6.25E-2</v>
      </c>
      <c r="D36" s="58" t="s">
        <v>19</v>
      </c>
      <c r="E36" s="32" t="s">
        <v>113</v>
      </c>
      <c r="F36" s="13"/>
      <c r="G36" s="31">
        <f>IF(F36="sim",5,0)</f>
        <v>0</v>
      </c>
      <c r="H36" s="49"/>
      <c r="I36" s="49"/>
      <c r="J36" s="35"/>
    </row>
    <row r="37" spans="1:10" ht="20.100000000000001" customHeight="1" thickTop="1" thickBot="1">
      <c r="A37" s="46"/>
      <c r="B37" s="54"/>
      <c r="C37" s="73"/>
      <c r="D37" s="58"/>
      <c r="E37" s="32" t="s">
        <v>114</v>
      </c>
      <c r="F37" s="13"/>
      <c r="G37" s="31">
        <f>IF(F37="sim",3,0)</f>
        <v>0</v>
      </c>
      <c r="H37" s="49"/>
      <c r="I37" s="49"/>
      <c r="J37" s="35"/>
    </row>
    <row r="38" spans="1:10" ht="20.100000000000001" customHeight="1" thickTop="1" thickBot="1">
      <c r="A38" s="46"/>
      <c r="B38" s="54"/>
      <c r="C38" s="73"/>
      <c r="D38" s="58"/>
      <c r="E38" s="32" t="s">
        <v>115</v>
      </c>
      <c r="F38" s="13"/>
      <c r="G38" s="31">
        <f>IF(F38="sim",1,0)</f>
        <v>0</v>
      </c>
      <c r="H38" s="49"/>
      <c r="I38" s="49"/>
      <c r="J38" s="35"/>
    </row>
    <row r="39" spans="1:10" ht="49.05" customHeight="1" thickTop="1" thickBot="1">
      <c r="A39" s="46"/>
      <c r="B39" s="54"/>
      <c r="C39" s="73"/>
      <c r="D39" s="58"/>
      <c r="E39" s="32" t="s">
        <v>79</v>
      </c>
      <c r="F39" s="31"/>
      <c r="G39" s="31">
        <f>SUM(G40:G42)</f>
        <v>0</v>
      </c>
      <c r="H39" s="49"/>
      <c r="I39" s="49"/>
      <c r="J39" s="30"/>
    </row>
    <row r="40" spans="1:10" ht="20.100000000000001" customHeight="1" thickTop="1" thickBot="1">
      <c r="A40" s="46"/>
      <c r="B40" s="54"/>
      <c r="C40" s="73"/>
      <c r="D40" s="58"/>
      <c r="E40" s="32" t="s">
        <v>116</v>
      </c>
      <c r="F40" s="13"/>
      <c r="G40" s="31">
        <f>IF(F40="sim",5,0)</f>
        <v>0</v>
      </c>
      <c r="H40" s="49"/>
      <c r="I40" s="49"/>
      <c r="J40" s="30"/>
    </row>
    <row r="41" spans="1:10" ht="20.100000000000001" customHeight="1" thickTop="1" thickBot="1">
      <c r="A41" s="46"/>
      <c r="B41" s="54"/>
      <c r="C41" s="73"/>
      <c r="D41" s="58"/>
      <c r="E41" s="32" t="s">
        <v>117</v>
      </c>
      <c r="F41" s="13"/>
      <c r="G41" s="31">
        <f>IF(F41="sim",3,0)</f>
        <v>0</v>
      </c>
      <c r="H41" s="49"/>
      <c r="I41" s="49"/>
      <c r="J41" s="30"/>
    </row>
    <row r="42" spans="1:10" ht="20.100000000000001" customHeight="1" thickTop="1" thickBot="1">
      <c r="A42" s="46"/>
      <c r="B42" s="54"/>
      <c r="C42" s="74"/>
      <c r="D42" s="67"/>
      <c r="E42" s="44" t="s">
        <v>118</v>
      </c>
      <c r="F42" s="13"/>
      <c r="G42" s="31">
        <f>IF(F42="sim",1,0)</f>
        <v>0</v>
      </c>
      <c r="H42" s="50"/>
      <c r="I42" s="49"/>
      <c r="J42" s="30"/>
    </row>
    <row r="43" spans="1:10" ht="55.95" customHeight="1" thickTop="1" thickBot="1">
      <c r="A43" s="46"/>
      <c r="B43" s="54"/>
      <c r="C43" s="72">
        <v>6.25E-2</v>
      </c>
      <c r="D43" s="57" t="s">
        <v>20</v>
      </c>
      <c r="E43" s="32" t="s">
        <v>73</v>
      </c>
      <c r="F43" s="31"/>
      <c r="G43" s="31">
        <f>SUM(G44:G46)</f>
        <v>0</v>
      </c>
      <c r="H43" s="48">
        <f>G43</f>
        <v>0</v>
      </c>
      <c r="I43" s="49"/>
      <c r="J43" s="28"/>
    </row>
    <row r="44" spans="1:10" ht="15.6" thickTop="1" thickBot="1">
      <c r="A44" s="46"/>
      <c r="B44" s="54"/>
      <c r="C44" s="73"/>
      <c r="D44" s="58"/>
      <c r="E44" s="32" t="s">
        <v>92</v>
      </c>
      <c r="F44" s="13"/>
      <c r="G44" s="31">
        <f>IF(F44="sim",5,0)</f>
        <v>0</v>
      </c>
      <c r="H44" s="49"/>
      <c r="I44" s="49"/>
      <c r="J44" s="27"/>
    </row>
    <row r="45" spans="1:10" ht="15.6" thickTop="1" thickBot="1">
      <c r="A45" s="46"/>
      <c r="B45" s="54"/>
      <c r="C45" s="73"/>
      <c r="D45" s="58"/>
      <c r="E45" s="32" t="s">
        <v>93</v>
      </c>
      <c r="F45" s="13"/>
      <c r="G45" s="31">
        <f>IF(F45="sim",3,0)</f>
        <v>0</v>
      </c>
      <c r="H45" s="49"/>
      <c r="I45" s="49"/>
      <c r="J45" s="27"/>
    </row>
    <row r="46" spans="1:10" ht="15.6" thickTop="1" thickBot="1">
      <c r="A46" s="47"/>
      <c r="B46" s="59"/>
      <c r="C46" s="74"/>
      <c r="D46" s="67"/>
      <c r="E46" s="32" t="s">
        <v>94</v>
      </c>
      <c r="F46" s="13"/>
      <c r="G46" s="31">
        <f>IF(F46="sim",1,0)</f>
        <v>0</v>
      </c>
      <c r="H46" s="50"/>
      <c r="I46" s="50"/>
      <c r="J46" s="27"/>
    </row>
    <row r="47" spans="1:10" ht="334.95" customHeight="1" thickTop="1" thickBot="1">
      <c r="A47" s="45" t="s">
        <v>2</v>
      </c>
      <c r="B47" s="53">
        <v>0.3</v>
      </c>
      <c r="C47" s="55">
        <v>0.15</v>
      </c>
      <c r="D47" s="69" t="s">
        <v>11</v>
      </c>
      <c r="E47" s="44" t="s">
        <v>119</v>
      </c>
      <c r="F47" s="31"/>
      <c r="G47" s="31">
        <f>SUM(G48:G50)</f>
        <v>0</v>
      </c>
      <c r="H47" s="48">
        <f>G47</f>
        <v>0</v>
      </c>
      <c r="I47" s="75">
        <f>AVERAGE(H47:H58)</f>
        <v>0</v>
      </c>
      <c r="J47" s="60"/>
    </row>
    <row r="48" spans="1:10" ht="15.6" thickTop="1" thickBot="1">
      <c r="A48" s="46"/>
      <c r="B48" s="54"/>
      <c r="C48" s="56"/>
      <c r="D48" s="70"/>
      <c r="E48" s="32" t="s">
        <v>95</v>
      </c>
      <c r="F48" s="13"/>
      <c r="G48" s="31">
        <f>IF(F48="sim",5,0)</f>
        <v>0</v>
      </c>
      <c r="H48" s="49"/>
      <c r="I48" s="76"/>
      <c r="J48" s="61"/>
    </row>
    <row r="49" spans="1:10" ht="15.6" thickTop="1" thickBot="1">
      <c r="A49" s="46"/>
      <c r="B49" s="54"/>
      <c r="C49" s="56"/>
      <c r="D49" s="70"/>
      <c r="E49" s="32" t="s">
        <v>96</v>
      </c>
      <c r="F49" s="13"/>
      <c r="G49" s="31">
        <f>IF(F49="sim",3,0)</f>
        <v>0</v>
      </c>
      <c r="H49" s="49"/>
      <c r="I49" s="76"/>
      <c r="J49" s="61"/>
    </row>
    <row r="50" spans="1:10" ht="15.6" thickTop="1" thickBot="1">
      <c r="A50" s="46"/>
      <c r="B50" s="54"/>
      <c r="C50" s="56"/>
      <c r="D50" s="70"/>
      <c r="E50" s="32" t="s">
        <v>97</v>
      </c>
      <c r="F50" s="13"/>
      <c r="G50" s="31">
        <f>IF(F50="sim",1,0)</f>
        <v>0</v>
      </c>
      <c r="H50" s="49"/>
      <c r="I50" s="76"/>
      <c r="J50" s="61"/>
    </row>
    <row r="51" spans="1:10" ht="100.05" customHeight="1" thickTop="1" thickBot="1">
      <c r="A51" s="46"/>
      <c r="B51" s="54"/>
      <c r="C51" s="64">
        <v>0.15</v>
      </c>
      <c r="D51" s="57" t="s">
        <v>12</v>
      </c>
      <c r="E51" s="32" t="s">
        <v>121</v>
      </c>
      <c r="F51" s="31"/>
      <c r="G51" s="31">
        <f>SUM(G52:G54)</f>
        <v>0</v>
      </c>
      <c r="H51" s="49">
        <f>AVERAGE(G51,G55)</f>
        <v>0</v>
      </c>
      <c r="I51" s="76"/>
      <c r="J51" s="27"/>
    </row>
    <row r="52" spans="1:10" ht="15.6" thickTop="1" thickBot="1">
      <c r="A52" s="46"/>
      <c r="B52" s="54"/>
      <c r="C52" s="65"/>
      <c r="D52" s="58"/>
      <c r="E52" s="32" t="s">
        <v>120</v>
      </c>
      <c r="F52" s="13"/>
      <c r="G52" s="31">
        <f>IF(F52="sim",5,0)</f>
        <v>0</v>
      </c>
      <c r="H52" s="49"/>
      <c r="I52" s="76"/>
      <c r="J52" s="27"/>
    </row>
    <row r="53" spans="1:10" ht="15.6" thickTop="1" thickBot="1">
      <c r="A53" s="46"/>
      <c r="B53" s="54"/>
      <c r="C53" s="65"/>
      <c r="D53" s="58"/>
      <c r="E53" s="32" t="s">
        <v>96</v>
      </c>
      <c r="F53" s="13"/>
      <c r="G53" s="31">
        <f>IF(F53="sim",3,0)</f>
        <v>0</v>
      </c>
      <c r="H53" s="49"/>
      <c r="I53" s="76"/>
      <c r="J53" s="27"/>
    </row>
    <row r="54" spans="1:10" ht="13.95" customHeight="1" thickTop="1" thickBot="1">
      <c r="A54" s="47"/>
      <c r="B54" s="54"/>
      <c r="C54" s="66"/>
      <c r="D54" s="67"/>
      <c r="E54" s="32" t="s">
        <v>97</v>
      </c>
      <c r="F54" s="13"/>
      <c r="G54" s="31">
        <f>IF(F54="sim",1,0)</f>
        <v>0</v>
      </c>
      <c r="H54" s="49"/>
      <c r="I54" s="76"/>
      <c r="J54" s="27"/>
    </row>
    <row r="55" spans="1:10" ht="31.8" thickTop="1" thickBot="1">
      <c r="A55" s="36"/>
      <c r="B55" s="54"/>
      <c r="C55" s="37"/>
      <c r="D55" s="34"/>
      <c r="E55" s="32" t="s">
        <v>122</v>
      </c>
      <c r="F55" s="31"/>
      <c r="G55" s="31">
        <f>SUM(G56:G58)</f>
        <v>0</v>
      </c>
      <c r="H55" s="49"/>
      <c r="I55" s="76"/>
      <c r="J55" s="33"/>
    </row>
    <row r="56" spans="1:10" ht="21.6" thickTop="1" thickBot="1">
      <c r="A56" s="36"/>
      <c r="B56" s="54"/>
      <c r="C56" s="37"/>
      <c r="D56" s="34"/>
      <c r="E56" s="44" t="s">
        <v>123</v>
      </c>
      <c r="F56" s="13"/>
      <c r="G56" s="31">
        <f>IF(F56="sim",5,0)</f>
        <v>0</v>
      </c>
      <c r="H56" s="49"/>
      <c r="I56" s="76"/>
      <c r="J56" s="33"/>
    </row>
    <row r="57" spans="1:10" ht="15.6" thickTop="1" thickBot="1">
      <c r="A57" s="36"/>
      <c r="B57" s="54"/>
      <c r="C57" s="37"/>
      <c r="D57" s="34"/>
      <c r="E57" s="44" t="s">
        <v>124</v>
      </c>
      <c r="F57" s="13"/>
      <c r="G57" s="31">
        <f>IF(F57="sim",3,0)</f>
        <v>0</v>
      </c>
      <c r="H57" s="49"/>
      <c r="I57" s="76"/>
      <c r="J57" s="33"/>
    </row>
    <row r="58" spans="1:10" ht="15.6" thickTop="1" thickBot="1">
      <c r="A58" s="36"/>
      <c r="B58" s="59"/>
      <c r="C58" s="37"/>
      <c r="D58" s="34"/>
      <c r="E58" s="44" t="s">
        <v>125</v>
      </c>
      <c r="F58" s="13"/>
      <c r="G58" s="31">
        <f>IF(F58="sim",1,0)</f>
        <v>0</v>
      </c>
      <c r="H58" s="50"/>
      <c r="I58" s="77"/>
      <c r="J58" s="33"/>
    </row>
    <row r="59" spans="1:10" ht="52.05" customHeight="1" thickTop="1" thickBot="1">
      <c r="A59" s="51" t="s">
        <v>3</v>
      </c>
      <c r="B59" s="53">
        <v>0.05</v>
      </c>
      <c r="C59" s="55">
        <v>0.05</v>
      </c>
      <c r="D59" s="57" t="s">
        <v>13</v>
      </c>
      <c r="E59" s="32" t="s">
        <v>126</v>
      </c>
      <c r="F59" s="31"/>
      <c r="G59" s="31">
        <f>SUM(G60:G62)</f>
        <v>0</v>
      </c>
      <c r="H59" s="48">
        <f>G59</f>
        <v>0</v>
      </c>
      <c r="I59" s="48">
        <f>H59</f>
        <v>0</v>
      </c>
      <c r="J59" s="26"/>
    </row>
    <row r="60" spans="1:10" ht="18" customHeight="1" thickTop="1" thickBot="1">
      <c r="A60" s="52"/>
      <c r="B60" s="54"/>
      <c r="C60" s="56"/>
      <c r="D60" s="58"/>
      <c r="E60" s="32" t="s">
        <v>98</v>
      </c>
      <c r="F60" s="13"/>
      <c r="G60" s="31">
        <f>IF(F60="sim",5,0)</f>
        <v>0</v>
      </c>
      <c r="H60" s="49"/>
      <c r="I60" s="49"/>
      <c r="J60" s="25"/>
    </row>
    <row r="61" spans="1:10" ht="21.45" customHeight="1" thickTop="1" thickBot="1">
      <c r="A61" s="52"/>
      <c r="B61" s="54"/>
      <c r="C61" s="56"/>
      <c r="D61" s="58"/>
      <c r="E61" s="32" t="s">
        <v>99</v>
      </c>
      <c r="F61" s="13"/>
      <c r="G61" s="31">
        <f>IF(F61="sim",3,0)</f>
        <v>0</v>
      </c>
      <c r="H61" s="49"/>
      <c r="I61" s="49"/>
      <c r="J61" s="25"/>
    </row>
    <row r="62" spans="1:10" ht="21.6" thickTop="1" thickBot="1">
      <c r="A62" s="52"/>
      <c r="B62" s="54"/>
      <c r="C62" s="56"/>
      <c r="D62" s="58"/>
      <c r="E62" s="32" t="s">
        <v>100</v>
      </c>
      <c r="F62" s="13"/>
      <c r="G62" s="31">
        <f>IF(F62="sim",1,0)</f>
        <v>0</v>
      </c>
      <c r="H62" s="50"/>
      <c r="I62" s="50"/>
      <c r="J62" s="25"/>
    </row>
    <row r="63" spans="1:10" ht="15.6" thickTop="1" thickBot="1">
      <c r="A63" s="3"/>
      <c r="B63" s="3"/>
      <c r="C63" s="9"/>
      <c r="D63" s="4"/>
      <c r="E63" s="5"/>
      <c r="F63" s="6" t="s">
        <v>7</v>
      </c>
      <c r="G63" s="18"/>
      <c r="H63" s="18"/>
      <c r="I63" s="40">
        <f>IF(I3&lt;3,0,IF(I3*B3+I23*B23+I47*B47&lt;3,0,IF(I3*B3+I23*B23+I47*B47+I59*B59&lt;3,0,I3*B3+I23*B23+I47*B47+I59*B59)))</f>
        <v>0</v>
      </c>
      <c r="J63" s="19"/>
    </row>
    <row r="64" spans="1:10" ht="15" thickTop="1"/>
  </sheetData>
  <mergeCells count="43">
    <mergeCell ref="J47:J50"/>
    <mergeCell ref="C51:C54"/>
    <mergeCell ref="D51:D54"/>
    <mergeCell ref="I23:I46"/>
    <mergeCell ref="C27:C34"/>
    <mergeCell ref="D27:D34"/>
    <mergeCell ref="H27:H34"/>
    <mergeCell ref="J28:J30"/>
    <mergeCell ref="C43:C46"/>
    <mergeCell ref="D43:D46"/>
    <mergeCell ref="H43:H46"/>
    <mergeCell ref="I59:I62"/>
    <mergeCell ref="A47:A54"/>
    <mergeCell ref="C47:C50"/>
    <mergeCell ref="D47:D50"/>
    <mergeCell ref="H47:H50"/>
    <mergeCell ref="H51:H58"/>
    <mergeCell ref="I47:I58"/>
    <mergeCell ref="B47:B58"/>
    <mergeCell ref="A59:A62"/>
    <mergeCell ref="B59:B62"/>
    <mergeCell ref="C59:C62"/>
    <mergeCell ref="D59:D62"/>
    <mergeCell ref="H59:H62"/>
    <mergeCell ref="J7:J10"/>
    <mergeCell ref="C11:C22"/>
    <mergeCell ref="D11:D22"/>
    <mergeCell ref="H11:H22"/>
    <mergeCell ref="J12:J14"/>
    <mergeCell ref="I3:I22"/>
    <mergeCell ref="A23:A46"/>
    <mergeCell ref="C23:C26"/>
    <mergeCell ref="D23:D26"/>
    <mergeCell ref="H23:H26"/>
    <mergeCell ref="A3:A22"/>
    <mergeCell ref="B3:B22"/>
    <mergeCell ref="C3:C10"/>
    <mergeCell ref="D3:D10"/>
    <mergeCell ref="H3:H10"/>
    <mergeCell ref="C36:C42"/>
    <mergeCell ref="D36:D42"/>
    <mergeCell ref="H35:H42"/>
    <mergeCell ref="B23:B46"/>
  </mergeCells>
  <conditionalFormatting sqref="F28:F29">
    <cfRule type="uniqueValues" dxfId="2" priority="2"/>
  </conditionalFormatting>
  <conditionalFormatting sqref="F20:F22 F12:F14">
    <cfRule type="uniqueValues" dxfId="1" priority="3"/>
  </conditionalFormatting>
  <conditionalFormatting sqref="F16:F18">
    <cfRule type="uniqueValues" dxfId="0" priority="1"/>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F3:F6 F8:F10 F28:F30 F48:F62 F12:F26 F32:F34 F36:F46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12" sqref="H12"/>
    </sheetView>
  </sheetViews>
  <sheetFormatPr defaultRowHeight="14.4"/>
  <sheetData>
    <row r="1" spans="1:1" ht="14.55">
      <c r="A1" t="s">
        <v>5</v>
      </c>
    </row>
    <row r="2" spans="1:1">
      <c r="A2"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GRELHA_MERITO_FSE</vt:lpstr>
      <vt:lpstr>GRELHA_MERITO_FEDER</vt:lpstr>
      <vt:lpstr>LISTAS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RUTE VIEIRA</dc:creator>
  <cp:lastModifiedBy>lurdes.manso</cp:lastModifiedBy>
  <cp:lastPrinted>2017-07-31T14:56:04Z</cp:lastPrinted>
  <dcterms:created xsi:type="dcterms:W3CDTF">2016-06-22T17:12:59Z</dcterms:created>
  <dcterms:modified xsi:type="dcterms:W3CDTF">2019-02-06T14:45:49Z</dcterms:modified>
</cp:coreProperties>
</file>